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พระราชดำริ\อพสธ\ขอรับทราบแผน\2566\"/>
    </mc:Choice>
  </mc:AlternateContent>
  <xr:revisionPtr revIDLastSave="0" documentId="13_ncr:1_{CEE587CD-F110-4E03-B7A3-49E4CDB8FFB6}" xr6:coauthVersionLast="47" xr6:coauthVersionMax="47" xr10:uidLastSave="{00000000-0000-0000-0000-000000000000}"/>
  <bookViews>
    <workbookView xWindow="-120" yWindow="-120" windowWidth="29040" windowHeight="15840" tabRatio="678" firstSheet="1" activeTab="1" xr2:uid="{00000000-000D-0000-FFFF-FFFF00000000}"/>
  </bookViews>
  <sheets>
    <sheet name="สรุป (2)" sheetId="21" r:id="rId1"/>
    <sheet name="สรุป ล่าสุด" sheetId="22" r:id="rId2"/>
    <sheet name="F1A1" sheetId="11" r:id="rId3"/>
    <sheet name="F1A2" sheetId="12" r:id="rId4"/>
    <sheet name="F1A3" sheetId="4" r:id="rId5"/>
    <sheet name="F2A4" sheetId="13" r:id="rId6"/>
    <sheet name="F2A5" sheetId="19" r:id="rId7"/>
    <sheet name="F2A6" sheetId="20" r:id="rId8"/>
    <sheet name="F3A7" sheetId="15" r:id="rId9"/>
    <sheet name="F3A8" sheetId="17" r:id="rId10"/>
  </sheets>
  <externalReferences>
    <externalReference r:id="rId11"/>
  </externalReferences>
  <definedNames>
    <definedName name="_xlnm.Print_Area" localSheetId="2">F1A1!$A$1:$N$46</definedName>
    <definedName name="_xlnm.Print_Area" localSheetId="3">F1A2!$A$1:$N$37</definedName>
    <definedName name="_xlnm.Print_Area" localSheetId="6">F2A5!$A$1:$N$35</definedName>
    <definedName name="_xlnm.Print_Area" localSheetId="7">F2A6!$A$1:$N$27</definedName>
    <definedName name="_xlnm.Print_Area" localSheetId="9">F3A8!$A$1:$N$54</definedName>
    <definedName name="_xlnm.Print_Titles" localSheetId="2">F1A1!$A:$N,F1A1!$5:$10</definedName>
    <definedName name="_xlnm.Print_Titles" localSheetId="3">F1A2!$A:$N,F1A2!$2:$6</definedName>
    <definedName name="_xlnm.Print_Titles" localSheetId="4">F1A3!$A:$N,F1A3!$2:$6</definedName>
    <definedName name="_xlnm.Print_Titles" localSheetId="5">F2A4!$A:$N,F2A4!$2:$7</definedName>
    <definedName name="_xlnm.Print_Titles" localSheetId="6">F2A5!$A:$N,F2A5!$3:$7</definedName>
    <definedName name="_xlnm.Print_Titles" localSheetId="8">F3A7!$A:$N,F3A7!$3:$8</definedName>
    <definedName name="_xlnm.Print_Titles" localSheetId="9">F3A8!$A:$N,F3A8!$3:$7</definedName>
    <definedName name="_xlnm.Print_Titles" localSheetId="0">'สรุป (2)'!$4:$6</definedName>
    <definedName name="_xlnm.Print_Titles" localSheetId="1">'สรุป ล่าสุด'!$6:$8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4" l="1"/>
  <c r="L28" i="19" l="1"/>
  <c r="J28" i="19"/>
  <c r="H28" i="19"/>
  <c r="F28" i="19"/>
  <c r="D28" i="19"/>
  <c r="L46" i="17"/>
  <c r="J46" i="17"/>
  <c r="F46" i="17"/>
  <c r="H42" i="17"/>
  <c r="H46" i="17" s="1"/>
  <c r="D46" i="17"/>
  <c r="L45" i="13"/>
  <c r="J45" i="13"/>
  <c r="H45" i="13"/>
  <c r="F45" i="13"/>
  <c r="D45" i="13"/>
  <c r="L45" i="4"/>
  <c r="J45" i="4"/>
  <c r="H45" i="4"/>
  <c r="F45" i="4"/>
  <c r="D45" i="4"/>
  <c r="L28" i="12"/>
  <c r="J28" i="12"/>
  <c r="H28" i="12"/>
  <c r="F28" i="12"/>
  <c r="D28" i="12"/>
  <c r="L38" i="11"/>
  <c r="J38" i="11"/>
  <c r="H38" i="11"/>
  <c r="F38" i="11"/>
  <c r="D38" i="11"/>
  <c r="S33" i="11" l="1"/>
  <c r="L10" i="22" l="1"/>
  <c r="H10" i="22"/>
  <c r="K22" i="22"/>
  <c r="I22" i="22"/>
  <c r="G22" i="22"/>
  <c r="E22" i="22"/>
  <c r="C22" i="22"/>
  <c r="K18" i="22"/>
  <c r="I18" i="22"/>
  <c r="G18" i="22"/>
  <c r="E18" i="22"/>
  <c r="C18" i="22"/>
  <c r="L16" i="22"/>
  <c r="J16" i="22"/>
  <c r="H16" i="22"/>
  <c r="F16" i="22"/>
  <c r="D16" i="22"/>
  <c r="K13" i="22"/>
  <c r="I13" i="22"/>
  <c r="G13" i="22"/>
  <c r="E13" i="22"/>
  <c r="C13" i="22"/>
  <c r="L11" i="22"/>
  <c r="J11" i="22"/>
  <c r="H11" i="22"/>
  <c r="F11" i="22"/>
  <c r="D11" i="22"/>
  <c r="J10" i="22"/>
  <c r="F10" i="22"/>
  <c r="D10" i="22"/>
  <c r="D8" i="21"/>
  <c r="G20" i="21"/>
  <c r="C20" i="21"/>
  <c r="M19" i="21"/>
  <c r="H19" i="21"/>
  <c r="H20" i="21" s="1"/>
  <c r="D19" i="21"/>
  <c r="D20" i="21" s="1"/>
  <c r="E16" i="21"/>
  <c r="M13" i="21"/>
  <c r="F13" i="21"/>
  <c r="N13" i="21" s="1"/>
  <c r="G11" i="21"/>
  <c r="G21" i="21" s="1"/>
  <c r="E11" i="21"/>
  <c r="E21" i="21" s="1"/>
  <c r="C11" i="21"/>
  <c r="M10" i="21"/>
  <c r="F10" i="21"/>
  <c r="D10" i="21"/>
  <c r="M9" i="21"/>
  <c r="H9" i="21"/>
  <c r="F9" i="21"/>
  <c r="F11" i="21" s="1"/>
  <c r="D9" i="21"/>
  <c r="M8" i="21"/>
  <c r="H8" i="21"/>
  <c r="H11" i="21" l="1"/>
  <c r="H21" i="21" s="1"/>
  <c r="E23" i="22"/>
  <c r="C23" i="22"/>
  <c r="K23" i="22"/>
  <c r="C21" i="21"/>
  <c r="M21" i="21" s="1"/>
  <c r="I23" i="22"/>
  <c r="G23" i="22"/>
  <c r="N10" i="21"/>
  <c r="N9" i="21"/>
  <c r="F16" i="21"/>
  <c r="F21" i="21" s="1"/>
  <c r="N19" i="21"/>
  <c r="N8" i="21"/>
  <c r="D11" i="21"/>
  <c r="D21" i="21" s="1"/>
  <c r="D15" i="22"/>
  <c r="D18" i="22" s="1"/>
  <c r="N21" i="21" l="1"/>
  <c r="L15" i="22"/>
  <c r="L18" i="22" s="1"/>
  <c r="J15" i="22"/>
  <c r="J18" i="22" s="1"/>
  <c r="H15" i="22"/>
  <c r="H18" i="22" s="1"/>
  <c r="F15" i="22"/>
  <c r="F18" i="22" s="1"/>
  <c r="L12" i="22"/>
  <c r="L13" i="22" s="1"/>
  <c r="J12" i="22"/>
  <c r="J13" i="22" s="1"/>
  <c r="H12" i="22"/>
  <c r="H13" i="22" s="1"/>
  <c r="F12" i="22"/>
  <c r="F13" i="22" s="1"/>
  <c r="D12" i="22"/>
  <c r="D13" i="22" s="1"/>
  <c r="L26" i="15"/>
  <c r="L66" i="15" s="1"/>
  <c r="J26" i="15"/>
  <c r="J66" i="15" s="1"/>
  <c r="H26" i="15"/>
  <c r="H66" i="15" s="1"/>
  <c r="F26" i="15"/>
  <c r="F66" i="15" s="1"/>
  <c r="D26" i="15"/>
  <c r="D66" i="15" s="1"/>
  <c r="J20" i="22" l="1"/>
  <c r="F20" i="22"/>
  <c r="D20" i="22"/>
  <c r="L20" i="22"/>
  <c r="H20" i="22" l="1"/>
  <c r="D21" i="22" l="1"/>
  <c r="D22" i="22" s="1"/>
  <c r="D23" i="22" s="1"/>
  <c r="L21" i="22"/>
  <c r="L22" i="22" s="1"/>
  <c r="L23" i="22" s="1"/>
  <c r="J21" i="22"/>
  <c r="J22" i="22" s="1"/>
  <c r="J23" i="22" s="1"/>
  <c r="H21" i="22"/>
  <c r="H22" i="22" s="1"/>
  <c r="H23" i="22" s="1"/>
  <c r="F21" i="22"/>
  <c r="F22" i="22" s="1"/>
  <c r="F23" i="22" s="1"/>
</calcChain>
</file>

<file path=xl/sharedStrings.xml><?xml version="1.0" encoding="utf-8"?>
<sst xmlns="http://schemas.openxmlformats.org/spreadsheetml/2006/main" count="1409" uniqueCount="479">
  <si>
    <t>จังหวัดแพร่</t>
  </si>
  <si>
    <t>ลำดับ
ที่</t>
  </si>
  <si>
    <t>กรอบ/กิจกรรม อพ.สธ.</t>
  </si>
  <si>
    <t>งบประมาณดำเนินงาน</t>
  </si>
  <si>
    <t>จำนวนโครงการ</t>
  </si>
  <si>
    <t>งปม.
(บาท)</t>
  </si>
  <si>
    <t>1. กรอบการเรียนรู้ทรัพยากร</t>
  </si>
  <si>
    <t>กิจกรรมปกปักทรัพยากร</t>
  </si>
  <si>
    <t>กิจกรรมสำรวจเก็บรวบรวมทรัพยากร</t>
  </si>
  <si>
    <t>กิจกรรมปลูกรักษาทรัพยากร</t>
  </si>
  <si>
    <t>รวม</t>
  </si>
  <si>
    <t>2. กรอบการใช้ประโยชน์</t>
  </si>
  <si>
    <t>กิจกรรมอนุรักษ์และใช้ประโยชน์ทรัพยากร</t>
  </si>
  <si>
    <t>กิจกรรมศูนย์ข้อมูลทรัพยากร</t>
  </si>
  <si>
    <t>กิจกรรมวางแผนพัฒนาทรัพยากร</t>
  </si>
  <si>
    <t>3. กรอบการสร้างจิตสำนึก</t>
  </si>
  <si>
    <t>กิจกรรมสร้างจิตสำนึกในการอนุรักษ์ทรัพยากร</t>
  </si>
  <si>
    <t>กิจกรรมพิเศษสนับสนุนการอนุรักษ์ทรัพยากร</t>
  </si>
  <si>
    <t>รวมทั้งสิ้น (กรอบ 1+2+3)</t>
  </si>
  <si>
    <t>กิจกรรม</t>
  </si>
  <si>
    <t>ชื่อโครงการ</t>
  </si>
  <si>
    <t>พื้นที่ดำเนินการ</t>
  </si>
  <si>
    <t>หน่วยดำเนินการ
/แหล่งงบประมาณ</t>
  </si>
  <si>
    <t>งปม.(บาท)</t>
  </si>
  <si>
    <t>เป้าหมาย</t>
  </si>
  <si>
    <t>1. งบพัฒนาจังหวัด</t>
  </si>
  <si>
    <t>- ไม่มี -</t>
  </si>
  <si>
    <t>2. งบส่วนราชการระดับกรม/กระทรวง (Function)</t>
  </si>
  <si>
    <t>3. งบกรมส่งเสริมการปกครองส่วนท้องถิ่น (องค์กรปกครองส่วนท้องถิ่น)</t>
  </si>
  <si>
    <t>F1A1</t>
  </si>
  <si>
    <t>4. งบประมาณวิจัยปกติ (กรณีหน่วยงานของบจากสำนักงานคณะกรรมการวิจัยแห่งชาติ (วช.))</t>
  </si>
  <si>
    <t>5. งบประมาณจากแหล่งอื่นๆ</t>
  </si>
  <si>
    <t>งบประมาณ</t>
  </si>
  <si>
    <t>หมายเหตุ</t>
  </si>
  <si>
    <t>F หมายถึง  กรอบการดำเนินการดำเนินงาน อพ.สธ.  3 กรอบ  ดังนี้  F1 กรอบการเรียนรู้  F2 กรอบการใช้ประโยชน์  F3 กรอบการสร้างจิตสำนึก</t>
  </si>
  <si>
    <t>A หมายถึง  กิจกรรม 8 กิจกรรม  ดังนี้  A1 กิจกรรมปกปักทรัพยากร  A2 กิจกรรมสำรวจเก็บรวบรวมทรัพยากร  A3 กิจกรรมปลูกรักษาทรัพยากร  A4 กิจกรรมอนุรักษ์และใช้ประโยชน์ทรัพยากร</t>
  </si>
  <si>
    <t xml:space="preserve">                A5 กิจกรรมศูนย์ข้อมูลทรัพยากร  A6 กิจกรรมวางแผนพัฒนาทรัพยากร  A7 กิจกรรมสร้างจิตสำนึกในการอนุรักษ์ทรัพยากร  A8 กิจกรรมพิเศษสนับสนุนการอนุรักษ์ทรัพยากร</t>
  </si>
  <si>
    <t>*ทรัพยากร 3 ฐาน ดังนี้  ทรัพยากรกายภาพ  ทรัพยากรชีวภาพ  และทรัพยากรวัฒนธรรมและภูมิปัญญา</t>
  </si>
  <si>
    <t>**แผนแม่บทระยะ 5 ปีที่หก (ตุลาคม 2559 - กันยายน 2564) หน่วยงานที่ร่วมสนองพระราชดำริจะต้องดำเนินการจัดตั้งคณะทำงาน/คณะอนุกรรมการ  และจัดทำเว็บไซต์ อพ.สธ.-หน่วยงานสนองพระราชดำริ</t>
  </si>
  <si>
    <t>***การดำเนินงานสนองพระราชดำริ อพ.สธ. โดยใช้งบประมาณจากหน่วยงาน (งบ Function) ที่ดำเนินงานภายในจังหวัด ทางจังหวัดสามารถรับทราบผลการดำเนินงานของหน่วยงานภายในจังหวัดได้</t>
  </si>
  <si>
    <t>F1A2</t>
  </si>
  <si>
    <t>F1A3</t>
  </si>
  <si>
    <t>F2A4</t>
  </si>
  <si>
    <t>ศูนย์วิจัยและพัฒนาการเกษตรแพร่</t>
  </si>
  <si>
    <t>F3A8</t>
  </si>
  <si>
    <t>วิทยาลัยการอาชีพลอง</t>
  </si>
  <si>
    <t>F3A7</t>
  </si>
  <si>
    <t>-หน้า 3-</t>
  </si>
  <si>
    <t>-</t>
  </si>
  <si>
    <r>
      <rPr>
        <b/>
        <u/>
        <sz val="22"/>
        <color indexed="8"/>
        <rFont val="TH SarabunIT๙"/>
        <family val="2"/>
      </rPr>
      <t>กิจกรรมที่ 2</t>
    </r>
    <r>
      <rPr>
        <b/>
        <sz val="22"/>
        <color indexed="8"/>
        <rFont val="TH SarabunIT๙"/>
        <family val="2"/>
      </rPr>
      <t xml:space="preserve"> กิจกรรมสำรวจเก็บรวบรวมทรัพยากร</t>
    </r>
  </si>
  <si>
    <r>
      <rPr>
        <b/>
        <u/>
        <sz val="22"/>
        <color indexed="8"/>
        <rFont val="TH SarabunIT๙"/>
        <family val="2"/>
      </rPr>
      <t>กิจกรรมที่ 3</t>
    </r>
    <r>
      <rPr>
        <b/>
        <sz val="22"/>
        <color indexed="8"/>
        <rFont val="TH SarabunIT๙"/>
        <family val="2"/>
      </rPr>
      <t xml:space="preserve"> กิจกรรมปลูกรักษาทรัพยากร</t>
    </r>
  </si>
  <si>
    <t>รวมทั้งสิ้น  -  โครงการ</t>
  </si>
  <si>
    <r>
      <rPr>
        <b/>
        <u/>
        <sz val="20"/>
        <color indexed="8"/>
        <rFont val="TH SarabunIT๙"/>
        <family val="2"/>
      </rPr>
      <t>กิจกรรมที่ 5</t>
    </r>
    <r>
      <rPr>
        <b/>
        <sz val="20"/>
        <color indexed="8"/>
        <rFont val="TH SarabunIT๙"/>
        <family val="2"/>
      </rPr>
      <t xml:space="preserve"> กิจกรรมศูนย์ข้อมูลทรัพยากร</t>
    </r>
  </si>
  <si>
    <r>
      <rPr>
        <b/>
        <u/>
        <sz val="20"/>
        <color indexed="8"/>
        <rFont val="TH SarabunIT๙"/>
        <family val="2"/>
      </rPr>
      <t>กิจกรรมที่ 6</t>
    </r>
    <r>
      <rPr>
        <b/>
        <sz val="20"/>
        <color indexed="8"/>
        <rFont val="TH SarabunIT๙"/>
        <family val="2"/>
      </rPr>
      <t xml:space="preserve"> กิจกรรมการวางแผนพัฒนาทรัพยากร</t>
    </r>
  </si>
  <si>
    <r>
      <rPr>
        <b/>
        <u/>
        <sz val="20"/>
        <color indexed="8"/>
        <rFont val="TH SarabunIT๙"/>
        <family val="2"/>
      </rPr>
      <t>กิจกรรมที่ 7</t>
    </r>
    <r>
      <rPr>
        <b/>
        <sz val="20"/>
        <color indexed="8"/>
        <rFont val="TH SarabunIT๙"/>
        <family val="2"/>
      </rPr>
      <t xml:space="preserve"> กิจกรรมสร้างจิตสำนึกในการอนุรักษ์ทรัพยากร ได้แก่</t>
    </r>
  </si>
  <si>
    <r>
      <rPr>
        <b/>
        <u/>
        <sz val="20"/>
        <rFont val="TH SarabunIT๙"/>
        <family val="2"/>
      </rPr>
      <t>กิจกรรมที่ 8</t>
    </r>
    <r>
      <rPr>
        <b/>
        <sz val="20"/>
        <rFont val="TH SarabunIT๙"/>
        <family val="2"/>
      </rPr>
      <t xml:space="preserve"> กิจกรรมพิเศษสนับสนุนการอนุรักษ์ทรัพยากร ได้แก่</t>
    </r>
  </si>
  <si>
    <t xml:space="preserve">โครงการอนุรักษ์พันธุกรรมพืชอันเนื่องมาจากพระราชดำริ สมเด็จพระเทพรัตนราชสุดาฯ สยามบรมราชกุมารี </t>
  </si>
  <si>
    <t>สถานีพัฒนาที่ดินแพร่
ต.ทุ่งศรี อ.ร้องกวาง 
จ.แพร่</t>
  </si>
  <si>
    <t>F2A5</t>
  </si>
  <si>
    <t>พื้นที่ปกปักทรัพยากรวิทยาลัยการอาชีพลอง</t>
  </si>
  <si>
    <t>ปลูก รักษาพันธุกรรมพืช ที่ได้จากการสำรวจ รวบรวม</t>
  </si>
  <si>
    <t>พืช 10 ชนิด</t>
  </si>
  <si>
    <t>การสำรวจ เก็บรวบรวมพันธุกรรม</t>
  </si>
  <si>
    <t>พื้นที่ในวิทยาลัยการอาชีพลอง</t>
  </si>
  <si>
    <t>จัดทำฐานข้อมูล อพ.สธ. วิทยาลัยการอาชีพลอง</t>
  </si>
  <si>
    <t>จำนวนข้อมูลพันธุกรรม</t>
  </si>
  <si>
    <t>อนุรักษ์และใช้ประโยชน์</t>
  </si>
  <si>
    <t xml:space="preserve">เพื่ออนุรักษ์และใช้ประโยชน์ทรัพยากร </t>
  </si>
  <si>
    <t>เทศบาลตำบลร้องกวางร่วมกับชุมชน</t>
  </si>
  <si>
    <t>สำรวจ ทำพิกัด พันธุกรรมพืช</t>
  </si>
  <si>
    <t>ปกปักรักษาพื้นที่ป่าไม้ธรรมชาติอยู่ในพื้นที่สถานี
พัฒนาที่ดินแพร่ โดยไม่มีนโยบายจะเปลี่ยนแปลงสภาพพื้นที่ 
จำนวน 150 ไร่</t>
  </si>
  <si>
    <t>โครงการสำรวจพรรณไม้ ทำรหัสพิกัด  ติดป้ายรหัสประจำต้นไม้ ทำป้ายสนองโครงการพระราชดำริฯ ในพื้นที่ปกปักทรัพยากร</t>
  </si>
  <si>
    <t>พื้นที่ปลูกรักษา จำนวนพื้นที่ 3 ตำบล</t>
  </si>
  <si>
    <t>เทศบาลตำบลร้องกวางร่วมกับชุมชน/เทศบาลตำบลร้องกวาง</t>
  </si>
  <si>
    <t>โครงการสำรวจพันธุ์ไม้เพื่อจัดทำฐานข้อมูลทรัพยากรในพื้นที่ป่าชุมชน</t>
  </si>
  <si>
    <t>พื้นที่ป่าชุมชนบ้านห้วยม้า ม.13 ต.ห้วยม้า อ.เมือง จ.แพร่</t>
  </si>
  <si>
    <t>สำนักงานทรัพยากรธรรมชาติและสิ่งแวดล้อมจังหวัดแพร่/งบประมาณสำนักงานปลัดกระทรวงทรัพยากรธรรมชาติและสิ่งแวดล้อม</t>
  </si>
  <si>
    <t>สถานีพัฒนาที่ดินแพร่/งบประมาณจากกรมพัฒนาที่ดิน</t>
  </si>
  <si>
    <t>โครงการสำรวจเก็บรวบรวมทรัพยากรท้องถิ่น  จำนวน 9 ใบงาน</t>
  </si>
  <si>
    <t>พื้นที่ 3 ตำบลในพื้นที่ อ.ร้องกวาง ได้แก่ ต.ร้องกวาง ต.ทุ่งศรี และ ต.ร้องเข็ม</t>
  </si>
  <si>
    <t>โครงการสำรวจและรวบรวมพันธุ์ไม้ท้องถิ่นหายาก และจัดทำป้ายพันธุ์ไม้พร้อม QR Code ในสถาบันประชารัฐพิทักษ์ป่าม้</t>
  </si>
  <si>
    <t>สถาบันประชารัฐพิทักษ์ป่า จังหวัดแพร่</t>
  </si>
  <si>
    <t>45 ไร่ พันธุ์ไม้ 100 ต้น/ชนิด</t>
  </si>
  <si>
    <t>สถาบันประชารัฐพิทักษ์ป่า จังหวัดแพร่/งบประมาณของสถาบันประชารัฐพิทักษ์ป่า จังหวัดแพร่</t>
  </si>
  <si>
    <t>โครงการอนุรักษ์พันธุกรรมพืชอันเนื่องมาจากพระราชดำริสมเด็จพระเทพรัตนราชสุดาสยามบรมราชกุมารี จังหวัดแพร่</t>
  </si>
  <si>
    <t>ศูนย์วิจัยและพัฒนาการเกษตรแพร่ (งบกรมวิชาการเกษตร)</t>
  </si>
  <si>
    <t>โครงการอนุรักษ์พันธุกรรมไม้ดั้งเดิมที่หายากในสวนป่าองค์การอุตสาหกรรมป่าไม้</t>
  </si>
  <si>
    <t>ปลูกรักษาไม้ดั้งเดิมที่หายากในพื้นที่ 40 ไร่ อย่างน้อย 100 ชนิด</t>
  </si>
  <si>
    <t>องค์การอุตสาหกรรมป่าไม้ได้ดำเนินการขอสนับสนุนงบประมาณเรียบร้อยแล้วเนื่องจากเป็นหน่วยงานสนองพระราชดำริ</t>
  </si>
  <si>
    <t>พื้นที่สวนป่า อ.อ.ป.</t>
  </si>
  <si>
    <t xml:space="preserve">เพื่ออนุรักษ์ทรัพยากรธรรมชาติและสิ่งแวดล้อมให้มีความอุดมสมบูรณ์และมีความยั่งยืน </t>
  </si>
  <si>
    <t>เพื่ออนุรักษ์ทรัพยากรธรรมชาติและสิ่งแวดล้อมให้มีความอุดมสมบูรณ์และมีความยั่งยืน</t>
  </si>
  <si>
    <t xml:space="preserve"> พื้นที่ป่าชุมชนในเขตเทศบาลตำบลร้องกวาง เพื่อให้ประชาชนได้ศึกษาเรียนรู้และใช้ประโยชน์ด้านแพทย์แผนไทย</t>
  </si>
  <si>
    <t xml:space="preserve">โครงการปลูกต้นไม้ ปลูกหญ้าแฝก และสร้างฝายชะลอน้ำ </t>
  </si>
  <si>
    <t>โครงการส่งเสริมปลูกพืชสมุนไพร</t>
  </si>
  <si>
    <t>เทศบาลตำบลร้องกวางร่วมกับชุมชนและสถาบันการศึกษา (งบประมาณของเทศบาลตำบลร้องกวาง)</t>
  </si>
  <si>
    <t>เพื่อขยายและเพิ่มปริมาณรักษาทรัพยากรท้องถิ่น</t>
  </si>
  <si>
    <t>โครงการศูนย์ขยายพันธุ์ไม้ท้องถิ่น</t>
  </si>
  <si>
    <t>เพื่อนำไปสู่การสร้างจิตสำนึกในการอนุรักษ์ทรัพยากร วัฒนธรรม และภูมิปัญญา</t>
  </si>
  <si>
    <t>ศูนย์วิจัยข้าวแพร่ 98 หมู่ 5 บ้านหนองห้า ถนน ยันตรกิจโกศล ตำบลแม่คำมี อำเภอเมืองแพร่</t>
  </si>
  <si>
    <t>สำรวจเก็บรวบรวมทรัพยากร, งานปลูกรักษาทรัพยากร ,งานอนุรักษ์และใช้ประโยชน์ทรัพยากร)</t>
  </si>
  <si>
    <t>ศุนย์วิจัยข้าวแพร่ กรมการข้าว</t>
  </si>
  <si>
    <r>
      <rPr>
        <b/>
        <u/>
        <sz val="16"/>
        <color indexed="8"/>
        <rFont val="TH SarabunIT๙"/>
        <family val="2"/>
      </rPr>
      <t>กิจกรรมที่ 4</t>
    </r>
    <r>
      <rPr>
        <b/>
        <sz val="16"/>
        <color indexed="8"/>
        <rFont val="TH SarabunIT๙"/>
        <family val="2"/>
      </rPr>
      <t xml:space="preserve"> กิจกรรมอนุรักษ์และใช้ประโยชน์ทรัพยากร</t>
    </r>
  </si>
  <si>
    <t xml:space="preserve">ศูนย์ข้อมูลทรัพยากรท้องถิ่น อพ.สธ. - เทศบาลตำบลร้องกวาง
</t>
  </si>
  <si>
    <t>ไม่ใช้งบประมาณ</t>
  </si>
  <si>
    <t>จำนวนข้อมูลฐานทรัพยากร 3 ฐาน จำนวน 22 หมู่บ้าน</t>
  </si>
  <si>
    <t>เทศบาลตำบลร้องกวาง</t>
  </si>
  <si>
    <t xml:space="preserve">โครงการจัดทำศูนย์ฐานข้อมูล ทรัพยากรท้องถิ่น อพ.สธเทศบาลตำบลรอ้งกวาง 
</t>
  </si>
  <si>
    <t>พื้นที่เทศบาลตำบลร้องกวาง</t>
  </si>
  <si>
    <t>เพื่อประชาสัมพันธ์การดำเนินงานสนองพระราชดำริ อพ.สธ.</t>
  </si>
  <si>
    <t xml:space="preserve">เพื่อประชาสัมพันธ์เผยแพร่ ฐานข้อมูลทรัพยากรท้องถิ่น เทศบาลตำบลร้องกวาง </t>
  </si>
  <si>
    <t>1. โครงการสำรวจพรรณไม้  ทำรหัสพิกัด  ติดป้ายรหัสประจำต้นไม้ ทำป้ายสนองโครงการพระราชดำริฯ ในพื้นที่ปกปักทรัพยากร</t>
  </si>
  <si>
    <t>พื้นที่ปลูกรักษาจำนวนพื้นที่  1 ตำบล</t>
  </si>
  <si>
    <t>อบต.ร้องกวาง</t>
  </si>
  <si>
    <t>อบต.ร้องกวางร่วมกับชุมชน</t>
  </si>
  <si>
    <t>พื้นที่ 1 ตำบล</t>
  </si>
  <si>
    <t>อบต.ร้องกวางร่วมกับชุมชน/อบต.ร้องกวาง</t>
  </si>
  <si>
    <t xml:space="preserve">โครงการปลูกต้นไม้ ปลูกหญ้าแฝก </t>
  </si>
  <si>
    <t>เพื่อเป็นศูนย์กลาง การบริการวิชาการถ่ายทอดเทคโนโลยีให้คำปรึกษา</t>
  </si>
  <si>
    <t>มหาวิทยาลัยแม่โจ้-แพร่ เฉลิมพระเกียรติ</t>
  </si>
  <si>
    <t>โครงการสร้างศูนย์การเรียนรู้ การพัฒนาการส่งเสริมและการขยายผลพืชสมุนไพรภายใต้โครงการพระราชดำริ (อพ.สธ.) 165 ไร่ บ้านแม่ยางฮ่อ อำเภอร้องกวาง จังหวัดแพร่</t>
  </si>
  <si>
    <t>ศูนย์เรียนรู้ 165 ไร่ บ้านแม่ยางฮ่อ อ.ร้องกวาง จ.แพร่</t>
  </si>
  <si>
    <t>เพื่อเป็นศูนย์กลางการ เรียนรู้ การปกปัก รวบรวม การปลูก การอนุรักษ์พืชสมุนไพรในท้องถิ่น จ.แพร่</t>
  </si>
  <si>
    <t>จำนวนข้อมูลฐานทรัพยากร 3 ฐาน จำนวน   6 หมู่บ้าน</t>
  </si>
  <si>
    <t>จำนวนข้อมูลฐานทรัพยากร 3  ฐาน จำนวน   6 หมู่บ้าน</t>
  </si>
  <si>
    <t>จำนวนข้อมูลฐานทรัพยากร 3  ฐาน จำนวน 6  หมู่บ้าน</t>
  </si>
  <si>
    <t>จำนวนข้อมูลฐานทรัพยากร 3 ฐาน จำนวน 6  หมู่บ้าน</t>
  </si>
  <si>
    <t>จำนวนข้อมูลฐานทรัพยากร 3  ฐาน จำนวน  6หมู่บ้าน</t>
  </si>
  <si>
    <t>เพื่อประชาสัมพันธ์เผยแพร่ ฐานข้อมูลทรัพยากรท้องถิ่น   อบต.ร้องกวาง</t>
  </si>
  <si>
    <t>อบต.ดอนมูล</t>
  </si>
  <si>
    <t>จัดทำเว็บไซต์ประชาสัมพันธ์งาน อพ.สธ.เทศบาลตำบลร้อกงวาง</t>
  </si>
  <si>
    <t>โครงการฝึกอบรมการอนุรักษ์พันธุกรรมพืชอันเนื่องมาจากพระราชดำริฯ (อพ.สธ.)</t>
  </si>
  <si>
    <t>1.อบต.ดอนมูล</t>
  </si>
  <si>
    <t>2.วัดวุฒิมงคล(ร้องแหย่ง)</t>
  </si>
  <si>
    <t>หน่วยงานที่เข้าร่วมฯ อบต.ดอนมูล งบประมาณ อบต.ดอนมูล</t>
  </si>
  <si>
    <t>โรงเรียนกีฬาองค์การบริหารส่วนจังหวัดแพร่ (พัฒนาประชาอุปถัมภ์)</t>
  </si>
  <si>
    <t>โครงการงานสวนพฤษศาสตร์โรงเรียน</t>
  </si>
  <si>
    <t>วิทยาลัยชุมชนแพร่</t>
  </si>
  <si>
    <t>สพป.แพร่ เขต 1</t>
  </si>
  <si>
    <t>สพป.แพร่ เขต 2</t>
  </si>
  <si>
    <t xml:space="preserve">การขับเคลื่อนงานสวนพฤกษศาสตร์โรงเรียนตามโครงการอนุรักษ์พันธุกรรมพืช อันเนื่องมาจากพระราชดำริ สมเด็จพระเทพรัตนราชสุดาฯ สยามบรมราชกุมารี ปีงบประมาณ พ.ศ. 2565     </t>
  </si>
  <si>
    <t xml:space="preserve">กิจกรรมที่ 1 ประชุมชี้แจงแนวทางการดำเนินงานตามโครงการระดับพื้นที่ (จังหวัด) </t>
  </si>
  <si>
    <t xml:space="preserve">สถานศึกษาในจังหวัดแพร่ กลุ่มเป้าหมาย
(1) สถานศึกษา สังกัดสำนักงานเขตพื้นที่การศึกษาประถมศึกษาแพร่ เขต 1  
</t>
  </si>
  <si>
    <t xml:space="preserve">(2) สถานศึกษา สังกัดสำนักงานเขตพื้นที่การศึกษาประถมศึกษา แพร่ เขต 2 </t>
  </si>
  <si>
    <t xml:space="preserve">(3) สถานศึกษา สังกัดสำนักงานเขตพื้นที่การศึกษามัธยมศึกษา เขต 37 จังหวัดแพร่   
(4) สถานศึกษาสังกัดสำนักงานคณะกรรมการส่งเสริมการศึกษาเอกชนในจังหวัดแพร่ 
(5) สถานศึกษาสังกัดสำนักบริหารการศึกษาพิเศษในจังหวัดแพร่   </t>
  </si>
  <si>
    <t xml:space="preserve">(6) สำนักงานการศึกษานอกระบบและการศึกษาตามอัธยาศัย   (7) สถานศึกษา สังกัดองค์การปกครองส่วนท้องถิ่นจังหวัดแพร่   
 </t>
  </si>
  <si>
    <t xml:space="preserve">(8) สถานศึกษา สังกัดสำนักงานพุทธศาสนาจังหวัดแพร่             
(9) สถานศึกษา สังกัดสำนักงานคณะกรรมการอาชีวศึกษา </t>
  </si>
  <si>
    <t xml:space="preserve">กิจกรรมที่ 3 กิจกรรมพัฒนานักเรียนแกนนำ ขับเคลื่อนงานสวนพฤกษศาสตร์โรงเรียนตามการอนุรักษ์พันธุกรรมพืชอันเนื่องมจากพระราชดำริฯ                                        </t>
  </si>
  <si>
    <t xml:space="preserve">กิจกรรมที่ 4 กิจกรรมเวทีแลกเปลี่ยนเรียนรู้การขับเคลื่อนงานสวนพฤกษศาสตร์โรงเรียนตามการอนุรักษ์พันธุกรรมพืชอันเนื่องมจากพระราชดำริฯ และการต่อยอดการดำเนินงานให้มีความยั่งยืน และขยายผลองค์ความรู้ แนวปฏิบัติที่ดีในการทำงานสวนพฤกษศาสตร์โรงเรียน ระดับพื้นที่             </t>
  </si>
  <si>
    <t xml:space="preserve">กิจกรรมที่ 5 สนับสนุนวัสดุทางการศึกษาขับเคลื่อนงานสวนพฤกษศาสตร์ตามโครงการอนุรักษ์พันธุกรรมพืชอันเนื่อง พระราชดำริฯ                                                                   </t>
  </si>
  <si>
    <t>กิจกรรมที่ 6 นิเทศ ติดตามและประเมินผล การพัฒนารูปแบบการเรียนรู้อนุรักษ์พันธุกรรมพืชตามโครงการพระราชดำริ</t>
  </si>
  <si>
    <t xml:space="preserve">การขับเคลื่อนงานสวนพฤกษศาสตร์โรงเรียนตามโครงการอนุรักษ์พันธุกรรมพืช อันเนื่องมาจากพระราชดำริ สมเด็จพระเทพรัตนราชสุดาฯ สยามบรมราชกุมารี ปีงบประมาณ พ.ศ. 2565              </t>
  </si>
  <si>
    <t xml:space="preserve">กิจกรรมหลักที่ 1 ขับเคลื่อนงานสวนพฤกษศาสตร์โรงเรียน     </t>
  </si>
  <si>
    <t xml:space="preserve">กิจกรรมย่อยที่ 1.1 ประชุมชี้แจงแนวทางการดำเนินงานตามโครงการระดับพื้นที่(จังหวัด)                                 </t>
  </si>
  <si>
    <t xml:space="preserve">กิจกรรมย่อยที่ 1.2  ประชุม สัมมนา เชิงปฏิบัติติการพัฒนา ครู บุคลากรทางการศึกษาในการวิเคราะห์หลักสูตรสถานศึกษาสอดคล้องกับงานสวนพฤกษศาสตร์โรงเรียน ระดับปฐมวัย  ระดับการศึกษาขั้นพื้นฐาน(มัธยมศึกษาและขยายโอกาสทางการศึกษา) ระดับอาชีวศึกษาและอุดมศึกษา   </t>
  </si>
  <si>
    <t xml:space="preserve">กิจกรรมย่อยที่ 1.3 ประชุมเชิงปฏิบัติการ นักเรียนแกนนำ ขับเคลื่อนงานสวนพฤกษศาสตร์โรงเรียนตามการอนุรักษ์พันธุกรรมพืชอันเนื่องมจากพระราชดำริฯ        </t>
  </si>
  <si>
    <t xml:space="preserve">กิจกรรมย่อยที่ 1.4 จัดกิจกรรมเวทีแลกเปลี่ยนเรียนรู้การขับเคลื่อนงานสวนพฤกษศาสตร์โรงเรียนตามการอนุรักษ์พันธุกรรมพืชอันเนื่องมจากพระราชดำริฯ และการต่อยอดการดำเนินงานให้มีความยั่งยืน และขยายผลองค์ความรู้ แนวปฏิบัติที่ดีในการทำงานสวนพฤกษศาสตร์โรงเรียน ระดับพื้นที่                                        </t>
  </si>
  <si>
    <t xml:space="preserve">กิจกรรมหลักที่ 2 สนับสนุนวัสดุทางการศึกษาขับเคลื่อนงานสวนพฤกษศาสตร์โรงเรียนตามโครงการอนุรักษ์พันธุกรรมพืชอันเนื่อง พระราชดำริฯ                              </t>
  </si>
  <si>
    <t>กิจกรรมหลักที่ 3 นิเทศ ติดตามและประเมินผล การพัฒนารูปแบบการเรียนรู้อนุรักษ์พันธุกรรมพืชตามโครงการพระราชดำริ</t>
  </si>
  <si>
    <t xml:space="preserve">พัฒนาศูนย์การเรียนรู้งานสวนพฤกษศาสตร์โรงเรียนตามโครงการอนุรักษ์พันธุกรรมพืช อันเนื่องมาจากพระราชดำริ สมเด็จพระเทพรัตนราชสุดาฯ สยามบรมราชกุมารี ปีงบประมาณ พ.ศ.2565        </t>
  </si>
  <si>
    <t xml:space="preserve">กิจกรรมหลักที่ 1 กิจกรรมขับเคลื่อนงานสวนพฤกษศาสตร์โรงเรียน                                                                </t>
  </si>
  <si>
    <t xml:space="preserve">กิจกรรมย่อยที่ 1.1 ประชุมชี้แจงแนวทางการดำเนินงานงานสวนพฤกษศาสตร์โรงเรียน                            </t>
  </si>
  <si>
    <t>กิจกรรมหลักที่ 3 นิเทศ ติดตามและประเมินผล การพัฒนารูปแบบการเรียนรู้อนุรักษ์พันธุกรรมพืชตามโครงการพระราชดำริฯ</t>
  </si>
  <si>
    <t xml:space="preserve"> หมู่ที่ 1 บ้านแม่ยางเปี้ยว ตำบลแม่ยางฮ่อ อำเภอร้องกวาง จังหวัดแพร่</t>
  </si>
  <si>
    <t>1 ศูนย์การเรียนรู้ 165 ไร่</t>
  </si>
  <si>
    <t xml:space="preserve">โครงการสร้างศูนย์การเรียนรู้ การพัฒนา การส่งเสริมและการขยายผลพืชสมุนไพร ภายใต้โครงการพระราชดำริฯ (อพ.สธ) 165 ไร่      หมู่ที่ 1 บ้านแม่ยางเปี้ยว ตำบลแม่ยางฮ่อ อำเภอร้องกวาง จังหวัดแพร่ </t>
  </si>
  <si>
    <t>หน่วยบริการวิชาการและให้คำปรึกษา และถ่ายทอดเทคโนยีการเกษตรแบบผสมผสานกับพืชอนุรักษ์ (เกษตรอินทรีย์) มหาวิทยาลัยแม่โจ้-แพร่ เฉลิมพระเกียรติ</t>
  </si>
  <si>
    <t>ม.แม่โจ้-แพร่</t>
  </si>
  <si>
    <t>เทศบาลตำบลวังชิ้น</t>
  </si>
  <si>
    <t>โครงการอนุรักษ์พันธุกรรมพืชอันเนื่องมาจากพระราชดำริฯ (อพ.สธ.)</t>
  </si>
  <si>
    <t>หน่วยงานที่เข้าร่วมฯ เทศบาลตำบลวังชิ้น/งบประมาณเทศบาลตำบลวังชิ้น</t>
  </si>
  <si>
    <t>การเผยแพร่สื่อต่าง ๆ เช่น การทำหนังสือ พรรณไม้ในท้องถิ่น ภูมิปัญญาท้องถิ่นแผ่นพับ วีดีทัศน์</t>
  </si>
  <si>
    <t>1. โครงการสำรวจพรรณไม้  บันทึกพิกัด  ติดป้ายรหัสประจำต้นไม้ ทำป้ายสนองโครงการพระราชดำริฯ ในพื้นที่ปกปักทรัพยากร</t>
  </si>
  <si>
    <t>พื้นที่ปกปัก ป่าชุมชนหมู่ที่ 2 ตำบลไผ่โทน</t>
  </si>
  <si>
    <t>อบต.ร้องกวางร่วมกับชุมชน/งบประมาณ อบต.ร้องกวาง</t>
  </si>
  <si>
    <t>องค์การบริหารส่วนตำบลไผ่โทน ร่วมกับประชาชน/งบประมาณ อบต.ไผ่โทน</t>
  </si>
  <si>
    <t>พื้นที่ 5 หมู่บ้าน ตำบลไผ่โทน</t>
  </si>
  <si>
    <t>อบต.ร้องกวางร่วมกับชุมชน/ งบประมาณ อบต.ร้องกวาง</t>
  </si>
  <si>
    <t>พื้นที่ตำบลไผ่โทน</t>
  </si>
  <si>
    <t>องค์การบริหารส่วนตำบลไผ่โทนร่วมกับประชาชน</t>
  </si>
  <si>
    <t>พื้นที่หมู่ที่ 4 ตำบลไผ่โทน</t>
  </si>
  <si>
    <t>องค์การบริหารส่วนจังหวัดแพร่</t>
  </si>
  <si>
    <t xml:space="preserve">เพื่อให้คณะผู้บริหาร สมาชิกสภา เจ้าหน้าที่ คณะทำงานฯ ชุมชนในพื้นที่ สถาบันการ  ศึกษาในเขตอบต.ร้องกวางได้มีองค์ความรู้ในโครงการอนุรักษ์พันธุกรรมพืช อันเนื่องมาจากพระราชดำริ </t>
  </si>
  <si>
    <t xml:space="preserve">เพื่อให้คณะผู้บริหาร สมาชิกสภา เจ้าหน้าที่ คณะทำงานฯ ชุมชนในพื้นที่ สถาบันการ ศึกษาในเขตอบต.ร้องกวางได้มีองค์ความรู้ในโครงการอนุรักษ์พันธุกรรมพืช อันเนื่องมาจากพระราชดำริ </t>
  </si>
  <si>
    <t xml:space="preserve">เพื่อให้คณะผู้บริหาร สมาชิกสภา เจ้าหน้าที่ คณะทำงานฯ ชุมชนในพื้นที่ สถาบันการ ศึกษาในเขตอบต.ร้องกวางได้มีองค์ความรู้ในโครงการอนุรักษ์พันธุกรรมพืช อันเนื่องมาจากพระราชดำริ  </t>
  </si>
  <si>
    <t xml:space="preserve">เพื่อให้คณะผู้บริหาร สมาชิกสภา เจ้าหน้าที่ คณะทำงานฯ ชุมชนในพื้นที่  สถาบันการ ศึกษาในเขตอบต.ร้องกวางได้มีองค์ความรู้ในโครงการอนุรักษ์พันธุกรรมพืช อันเนื่องมาจากพระราชดำริ   </t>
  </si>
  <si>
    <t xml:space="preserve">เพื่อให้คณะผู้บริหาร สมาชิกสภา เจ้าหน้าที่ คณะทำงานฯ ชุมชนในพื้นที่  สถาบันการ ศึกษาในเขตอบต.ร้องกวางได้มีองค์ความรู้ในโครงการอนุรักษ์พันธุกรรมพืช อันเนื่องมาจากพระราชดำริ  </t>
  </si>
  <si>
    <t xml:space="preserve">กิจกรรมที่ 2 ประชุม สัมมนาเชิงปฏิบัติติการพัฒนา ครู บุคลากรทางการศึกษาในการวิเคราะห์หลักสูตรสถานศึกษาสอดคล้องกับงานสวนพฤกษศาสตร์โรงเรียน ระดับปฐมวัย  ระดับการศึกษาขั้นพื้นฐาน(มัธยมศึกษาและขยายโอกาสทางการศึกษา) ระดับอาชีวศึกษาและอุดมศึกษา                      </t>
  </si>
  <si>
    <t xml:space="preserve">ศูนย์ข้อมูลทรัพยากรท้องถิ่น อพ.สธ.อบต. ร้องกวาง
</t>
  </si>
  <si>
    <t>เทศบาลตำบลเด่นชัย</t>
  </si>
  <si>
    <t xml:space="preserve">พื้นที่หมู่ที่ 6 ตำบลเด่นชัย 
 </t>
  </si>
  <si>
    <t>ฐานข้อมูลทรัพยากรท้องถิ่น ด้านพืช (สมุนไพร) ในพื้นที่ หมู่ที่ 6 ตำบลเด่นชัย ศูนย์สาธิตเกษตรอินทรีย์ เทศบาลตำบลเด่นชัย</t>
  </si>
  <si>
    <t>โครงการอนุรักษ์พืชพันธุกรรมพืชอันเนื่องมาจากพระราชดำริสมเด็จพระเทพรัตนราชสุดาฯ</t>
  </si>
  <si>
    <t>เทศบาลตำบลแม่จั๊วะ</t>
  </si>
  <si>
    <t>โครงการการคุ้มครอง ดูแลบำรุง รักษาทรัพยากรธรรมชาติและสิ่งแวดล้อมสนับสนุน และอนุรักษ์พันธุ์พืชอันเนื่องมาจากพระราชดำริฯ</t>
  </si>
  <si>
    <t>องค์การบริหารส่วนตำบลห้วยไร่</t>
  </si>
  <si>
    <t>โครงการอนุรักษ์พันธุกรรมพืช</t>
  </si>
  <si>
    <t>องค์การบริหารส่วนตำบลไทรย้อย</t>
  </si>
  <si>
    <t>โครงการอนุรักษ์พันธุกรรมพืชอันเนื่องมาจากพระราชดำริสมเด็จพระเทพรัตนสุดาฯ</t>
  </si>
  <si>
    <t>องค์การบริหารส่วนตำบลแม่จั๊วะ</t>
  </si>
  <si>
    <t>1. โครงการอนุรักษ์พันธุกรรมพืช</t>
  </si>
  <si>
    <t>องค์การบริหารส่วนตำบลแม่คำมี</t>
  </si>
  <si>
    <t>องค์การบริหารส่วนตำบลวังหลวง</t>
  </si>
  <si>
    <t>องค์การบริหารส่วนตำบลทุ่งแค้ว</t>
  </si>
  <si>
    <t>เขตพื้นที่ตำบลแม่คำมี</t>
  </si>
  <si>
    <t>บริเวณด้านหลังสำนักงานองค์การบริหารส่วนตำบลทุ่งแค้ว อำเภอหนองม่วงไข่จังหวัดแพร่</t>
  </si>
  <si>
    <t>หมู่ที่ 1 บ้านแม่ยางเปี้ยว ตำบลแม่ยางฮ่อ อำเภอร้องกวาง จังหวัดแพร่</t>
  </si>
  <si>
    <t>โรงเรียนบ้านวังหลวง (วังมาประชาสามัคคี) ตำบลวังหลวง  อำเภอหนองม่วงไข่ จังหวัดแพร่</t>
  </si>
  <si>
    <t>งานสำรวจ ติดรหัสประจำชนิด ศึกษา ทำตัวอย่าง ทำทะเบียนพรรณไม้ และชีวภาพอื่น ในพื้นที่ปกปัก</t>
  </si>
  <si>
    <t>เทศบาลตำบลวังหงส์</t>
  </si>
  <si>
    <t>โครงการอนุรักษ์พันธุกรรมพืช อันเนื่องมาจากพระราชดำริสมเด็จพระกนิษฐาธิราชเจ้า กรมสมเด็จพระเทพรัตนราชสุดาฯ สยามบรมราชกุมารี"</t>
  </si>
  <si>
    <t>เทศบาลตำบลทุ่งกวาว</t>
  </si>
  <si>
    <t>โครงการสำรวจพรรณไม้  บันทึกพิกัด  ติดป้ายรหัสประจำต้นไม้ ทำป้ายสนองโครงการพระราชดำริฯ ในพื้นที่ปกปักทรัพยากร</t>
  </si>
  <si>
    <t>องค์การบริหารส่วนตำบลท่าข้าม</t>
  </si>
  <si>
    <t>การเก็บข้อมูลการประกอบอาชีพในท้องถิ่น ข้อมูลการใช้ประโยชน์ของพืชในท้องถิ่น การใช้ประโยชน์ของสัตว์ในท้องถิ่น ข้อมูลภูมิปัญญาในท้องถิ่น จัดทำทะเบียนพรรณไม้ ทะเบียนพรรณสัตว์และทะเบียนภูมิปัญญาในชุมชน</t>
  </si>
  <si>
    <t>โครงการสำรวจเก็บรวบรวมพันธุ์ไม้ในท้องถิ่น</t>
  </si>
  <si>
    <t>เทศบาลตำบลป่าแมต</t>
  </si>
  <si>
    <t>จัดทำสวนสมุนไพรในท้องถิ่น</t>
  </si>
  <si>
    <t>งานปลูก รักษา พันธุกรรมพืชที่ได้จากการสำรวจเก็บรวบรวม</t>
  </si>
  <si>
    <t>เทศบาลตำบลสวนเขื่อน อ.เมือง จ.แพร่</t>
  </si>
  <si>
    <t xml:space="preserve">โครงการ จัดทำฐานข้อมูลพันธุ์พืช ในเขตพื้นที่เทศบาลตำบลสวนเขื่อน ฐานข้อมูลพื้นฐานทั่วไปด้านต่าง ๆ ประกอบด้วย
- ข้อมูลด้านกายภาพ
 - ฐานข้อมูลด้านวัฒนธรรมและภูมิปัญญาท้องถิ่น 
 - ฐานข้อมูลทรัพยากรธรรมชาติและสิงแวดล้อม
</t>
  </si>
  <si>
    <t>เทศบาลตำบลสวนเขื่อน อำเภอเมืองแพร่ จังหวัดแพร่</t>
  </si>
  <si>
    <t xml:space="preserve">โครงการฝึกอบรม และศึกษาดูงานงานฐานทรัพยากรท้องถิ่น ภายใต้โครงการอนุรักษ์พันธุกรรมพืช อันเนื่องมาจากพระราชดำริ  </t>
  </si>
  <si>
    <t>อบต.เหมืองหม้อ</t>
  </si>
  <si>
    <t>บริเวณพุทธอุทยานพระธาตุดอยโตน    หมู่ที่ 5 ตำบลวังหงส์</t>
  </si>
  <si>
    <t>ตำบลทุ่งกวาว</t>
  </si>
  <si>
    <t>ตำบลท่าข้าม</t>
  </si>
  <si>
    <t xml:space="preserve">บ้านวังหงส์ หมู่ที่ 1 
บ้านวังหงส์ หมู่ที่ 6 
บ้านวังหงส์ หมู่ที่ 7
</t>
  </si>
  <si>
    <t>บ้านมหาโพธิ์  หมู่ที่ 5,9,15</t>
  </si>
  <si>
    <t>สำนักงานเทศบาลตำบลวังหงส์</t>
  </si>
  <si>
    <t>ดำเนินการในพื้นที่หมู่ที่ 1-10 เทศบาลตำบลสวนเขื่อน อ.เมือง จ.แพร่</t>
  </si>
  <si>
    <t>ดำเนินการในพื้นที่หมู่ที่ 1-10  เทศบาลตำบลสวนเขื่อน อ.เมือง จ.แพร่</t>
  </si>
  <si>
    <t>หมู่ที่ 1-10 ตำบลสวนเขื่อน</t>
  </si>
  <si>
    <t>ตำบลแม่จั๊วะ</t>
  </si>
  <si>
    <t>บริเวณพุทธอุทยานพระธาตุดอยโตน หมู่ที่ 5 ตำบลวังหงส์</t>
  </si>
  <si>
    <t>ตำบลไทรย้อย</t>
  </si>
  <si>
    <t>ตำบลห้วยไร่</t>
  </si>
  <si>
    <t>โครงการสำรวจเก็บรวบรวมทรัพยากรท้องถิ่น จำนวน 9 ใบงาน</t>
  </si>
  <si>
    <t>โครงการสำรวจเก็บรวบรวมทรัพยากรท้องถิ่น 9 ใบงาน</t>
  </si>
  <si>
    <t>ตำบลวังหงส์</t>
  </si>
  <si>
    <t>ตำบลร้องกวาง</t>
  </si>
  <si>
    <t>โครงการส่งเสริมการปลูกไม้มีค่า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</si>
  <si>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 การปลูกพืชสมุนไพร</t>
  </si>
  <si>
    <t>โครงการส่งเสริมการปลูกพืชสมุนไพร</t>
  </si>
  <si>
    <t>งานอนุรักษ์และใช้ประโยชน์ทรัพยากรที่ได้ทำการสำรวจ</t>
  </si>
  <si>
    <t xml:space="preserve">โครงการจัดทำศูนย์ฐานข้อมูล ทรัพยากรท้องถิ่น อพ.สธ อบต.ร้องกวาง 
</t>
  </si>
  <si>
    <t xml:space="preserve">จัดทำฐานข้อมูลทรัพยากรท้องถิ่น : การศึกษา  ด้านพืช (สมุนไพร) ซึ่งในพื้นที่ หมู่ที่ 6 ตำบลเด่นชัย ศูนย์สาธิตเกษตรอินทรีย์ เทศบาลตำบลเด่นชัย) มีสมุนไพรและพืช (สมุนไพร) ที่ควรค่าแก่การอนุรักษ์ และขยายพันธุ์ประจำปี งปม.2564 </t>
  </si>
  <si>
    <t>โรงเรียนองค์การบริหารส่วนจังหวัดแพร่ บ้านไผ่ย้อย</t>
  </si>
  <si>
    <t xml:space="preserve">โครงการงานสวนพฤษศาสตร์โรงเรียน
</t>
  </si>
  <si>
    <t xml:space="preserve">โครงการ
จัดทำงาน
ฐานทรัพยากรท้องถิ่นขององค์การบริหารส่วนจังหวัดแพร่
</t>
  </si>
  <si>
    <t>โรงเรียนองค์การบริหารส่วนจังหวัดแพร่ เด่นไชยวิทยา</t>
  </si>
  <si>
    <t xml:space="preserve">คณะผู้บริหาร สมาชิกสภา เจ้าหน้าที่ คณะทำงานฯ ชุมชนในพื้นที่ สถาบันการศึกษาในเขตเทศบาลฯได้มีองค์ความรู้ในโครงการอนุรักษ์พันธุกรรมพืช อันเนื่องมาจากพระราชดำริ </t>
  </si>
  <si>
    <t xml:space="preserve">1. สวน สาธารณะองค์การบริหารส่วนจังหวัดแพร่
2. บริเวณถ้ำผานางคอย
</t>
  </si>
  <si>
    <t xml:space="preserve">โครงการ
ศูนย์ข้อมูลทรัพยากรท้องถิ่นขององค์การบริหารส่วนจังหวัดแพร่
</t>
  </si>
  <si>
    <t>โครงการส่งเสริมฟื้นฟูทรัพยากร ธรรมชาติและสิ่งแวดล้อมองค์การบริหารส่วนจังหวัดแพร่  : ดำเนินงาน  โดยศูนย์บริหารจัดการน้ำจังหวัดแพร่  องค์การบริหารส่วนจังหวัดแพร่</t>
  </si>
  <si>
    <t>พื้นที่จังหวัดแพร่</t>
  </si>
  <si>
    <t xml:space="preserve">พื้นที่จังหวัดแพร่ </t>
  </si>
  <si>
    <t xml:space="preserve">โครงการเครือข่ายอนุรักษ์สิ่งแวดล้อมองค์การบริหารส่วนจังหวัดแพร่  ดำเนินงาน
โดยศูนย์บริหารจัดการน้ำจังหวัดแพร่  องค์การบริหารส่วนจังหวัดแพร่
</t>
  </si>
  <si>
    <t xml:space="preserve">ประชาสัมพันธ์โครงการอนุรักษ์พันธุกรรมพืช
อันเนื่องมาจากพระราชดำริ  สมเด็จพระเทพรัตนราชสุดาฯ  สยามบรมราชกุมารี  สนองพระราชดำริโดยองค์การบริหารส่วนจังหวัดแพร่
</t>
  </si>
  <si>
    <t xml:space="preserve">1. เว็บไซต์องค์การบริหารส่วนจังหวัดแพร่
www.phrae pao.go.th
2. เฟซบุ๊ก
facebook : งานสนับสนุนสวนพฤกษศาสตร์ ร.ร. ในสังกัด อบจ.แพร่
</t>
  </si>
  <si>
    <t xml:space="preserve"> พื้นที่ อบต.ร้องกวาง</t>
  </si>
  <si>
    <t xml:space="preserve"> พื้นที่  อบต.ร้องกวาง</t>
  </si>
  <si>
    <t>แหล่งงบประมาณตามแผนการปฏิบัติงานโครงการฯ</t>
  </si>
  <si>
    <t>2. งบกรม/กระทรวง</t>
  </si>
  <si>
    <t>3. งบ อปท.</t>
  </si>
  <si>
    <t>4. งบวิจัยปกติ</t>
  </si>
  <si>
    <t>5. งบอื่นๆ</t>
  </si>
  <si>
    <t>รวมทั้งสิ้น</t>
  </si>
  <si>
    <t>จำนวน
โครงการ</t>
  </si>
  <si>
    <t>งบประมาณ
(บาท)</t>
  </si>
  <si>
    <t>แผนแม่บทโครงการอนุรักษ์พันธุกรรมพืชอันเนื่องมาจากพระราชดำริฯ ระยะ 5 ปีที่เจ็ด  (ตุลาคม 2565 – กันยายน 2569)</t>
  </si>
  <si>
    <t xml:space="preserve">1. เว็บไซต์องค์การบริหารส่วนจังหวัดแพร่
www.phraepao.go.th
2. เฟซบุ๊ก
facebook: งานสนับสนุนสวนพฤกษศาสตร์ ร.ร. ในสังกัด อบจ.แพร่
</t>
  </si>
  <si>
    <t>ไม่ใช้งบ
ประมาณ</t>
  </si>
  <si>
    <t xml:space="preserve">องค์การบริหาร
ส่วนจังหวัดแพร่  
ตำบลในเวียง  
อำเภอเมืองแพร่  จังหวัดแพร่
</t>
  </si>
  <si>
    <t xml:space="preserve">โครงการงานสวน
พฤษศาสตร์โรงเรียน
</t>
  </si>
  <si>
    <t>โรงเรียนกีฬาองค์การบริหารส่วนจังหวัดแพร่
 (พัฒนาประชาอุปถัมภ์)</t>
  </si>
  <si>
    <t>โรงเรียนกีฬาองค์การบริหารส่วนจังหวัดแพร่ (พัฒนาประชาอุปถัมภ์)
ตำบลทุ่งแค้ว  
อำเภอหนองม่วงไข่  จังหวัดแพร่ )</t>
  </si>
  <si>
    <t>การสำรวจเก็บรวบรวมข้อมูลทรัพยากรพืชในพื้นที่</t>
  </si>
  <si>
    <t xml:space="preserve">จำนวนพื้นที่ 100 ไร่ ลางสาด 1,000 ต้น ลองกอง 1,000 ต้น เมี่ยง 1,000 ต้น ฮ่อม  1,000 ต้น </t>
  </si>
  <si>
    <t>โครงการสำรวจเก็บรวบรวมภูมิปัญญาท้องถิ่น</t>
  </si>
  <si>
    <t>โครงการอนุรักษ์พันธุกรรมข้าวอันเนื่องมาจากพระราชดำริสมเด็กพระเทพรัตนราชสุดาฯ สยามบรมราชกุมารี จังหวัดแพร่</t>
  </si>
  <si>
    <t>ศูนย์วิจัยข้าวแพร่</t>
  </si>
  <si>
    <t xml:space="preserve">แปลงทดลองวิจัยข้าวในศูนย์วิจัยข้าวแพร่ </t>
  </si>
  <si>
    <t xml:space="preserve"> โครงการฝึกอบรมผู้เข้าร่วมโครงการ
</t>
  </si>
  <si>
    <t>เทศบาลตำบลสวนเขื่อน อำเภอเมืองแพร่ จังหวัดแพร่ จังหวัดแพร่</t>
  </si>
  <si>
    <t>จัดทำเวปไซต์ประชาสัมพันธ์หน่วยงาน</t>
  </si>
  <si>
    <t>เทศบาลตำบลสวนเขื่อน</t>
  </si>
  <si>
    <t>vเทศบาลตำบลสวนเขื่อน</t>
  </si>
  <si>
    <t>โครงการการอนุรักษ์พันธุกรรมพืชอันเนื่องมาจากพระราชดำริฯ (อพ.สธ.)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</si>
  <si>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พื้นที่ อบต.ร่องกาศ อ.สูงเม่น จ.แพร่</t>
  </si>
  <si>
    <t>องค์การบริหารส่วนตำบลร่องกาศ</t>
  </si>
  <si>
    <t>ต.ร่องกาศ อ.สูงเม่น จ.แพร่</t>
  </si>
  <si>
    <t>สำนักงานเขตพื้นที่การศึกษามัธยมศึกษา เขต 37</t>
  </si>
  <si>
    <t>โรงเรียนในสังกัด
สำนักงานเขตพื้นที่การศึกษามัธยมศึกษา เขต 37 พื้นที่จังหวัดแพร่ จำนวน 16 โรงเรียน</t>
  </si>
  <si>
    <t xml:space="preserve">โครงการสวนพฤกษศาสตร์
โรงเรียน   </t>
  </si>
  <si>
    <t xml:space="preserve"> โครงการสำรวจเก็บรวบรวมทรัพยากรท้องถิ่น  จำนวน 9 ใบงาน</t>
  </si>
  <si>
    <t>โครงการสำรวจพรรณไม้  ทำรหัสพิกัด ติดป้ายรหัสประจำต้นไม้ ทำป้ายสนองโครงการพระราชดำริฯ ในพื้นที่ปกปักทรัพยากร</t>
  </si>
  <si>
    <t>พื้นที่ปลูกรักษาจำนวนพื้นที่  3 ตำบล</t>
  </si>
  <si>
    <t>ป่าชุมชนหมู่ที่ 3 ตำบลบ้านกวาง</t>
  </si>
  <si>
    <t>ป่าชุมชนหมู่ที่ 6 ตำบลบ้านกวาง</t>
  </si>
  <si>
    <t>องค์การบริหารส่วนตำบลบ้านกวางร่วมกับชุมชน/องค์การบริหารส่วนตำบลบ้านกวาง</t>
  </si>
  <si>
    <t>พื้นที่ 3 ตำบล</t>
  </si>
  <si>
    <t xml:space="preserve"> โครงการปลูกต้นไม้ ปลูกหญ้าแฝก และสร้างฝายชะลอน้ำ </t>
  </si>
  <si>
    <t xml:space="preserve"> พื้นที่ป่าชุมชนในเขตองค์การบริหารส่วนตำบลบ้านกวาง เพื่อให้ประชาชนได้ศึกษาเรียนรู้และใช้ประโยชน์ด้านแพทย์แผนไทย</t>
  </si>
  <si>
    <t>องค์การบริหารส่วนตำบลบ้านกวางร่วมกับชุมชน</t>
  </si>
  <si>
    <t xml:space="preserve">ศูนย์ข้อมูลทรัพยากรท้องถิ่น อพ.สธ. -องค์การบริหารส่วนตำบลบ้านกวาง
</t>
  </si>
  <si>
    <t>จำนวนข้อมูลฐานทรัพยากร 3 ฐาน จำนวน 6 หมู่บ้าน</t>
  </si>
  <si>
    <t>พื้นที่องค์การบริหารส่วนตำบลบ้านกวาง</t>
  </si>
  <si>
    <t xml:space="preserve">เพื่อประชาสัมพันธ์เผยแพร่ ฐานข้อมูลทรัพยากรท้องถิ่น องค์การบริหารส่วนตำบลบ้านกวาง </t>
  </si>
  <si>
    <t xml:space="preserve">เพื่อให้คณะผู้บริหาร สมาชิกสภา เจ้าหน้าที่ คณะทำงานฯ ชุมชนในพื้นที่ สถาบันการศึกษาในเขตเทศบาลฯได้มีองค์ความรู้ในโครงการอนุรักษ์พันธุกรรมพืช อันเนื่องมาจากพระราชดำริ </t>
  </si>
  <si>
    <t xml:space="preserve">โครงการอนุรักษ์พันธุกรรมพืชอันเนื่องมาจากพระราชดำริฯ กิจกรรมสืบสานวัฒนธรรมและภูมิปัญญาท้องถิ่น </t>
  </si>
  <si>
    <t>หมู่ที่ 1 - 5 ตำบลห้วยโรง</t>
  </si>
  <si>
    <t>ข้อมูลหมู่ที่ 1 ตำบลห้วยโรง</t>
  </si>
  <si>
    <t>ข้อมูลหมู่ที่ 2 ตำบลห้วยโรง</t>
  </si>
  <si>
    <t>ข้อมูลหมู่ที่ 3 ตำบลห้วยโรง</t>
  </si>
  <si>
    <t>ข้อมูลหมู่ที่ 4 ตำบลห้วยโรง</t>
  </si>
  <si>
    <t>ข้อมูลหมู่ที่ 5 ตำบลห้วยโรง</t>
  </si>
  <si>
    <t>อบต.ห้วยโรง ร่วมกับผู้นำชุมชนตำบลห้วยโรง/อบต.ห้วยโรง</t>
  </si>
  <si>
    <t>การเผยแพร่สื่อต่างๆ เช่น การทำหนังสือ พรรณไม้ในท้องถิ่  ภูมิปัญญาท้องถิ่นแผ่นพับ วีดีทัศน์</t>
  </si>
  <si>
    <t xml:space="preserve"> จัดทำเว็บไซต์ประชาสัมพันธ์งาน อพ.สธ.เทศบาลตำบลร้อกงวาง</t>
  </si>
  <si>
    <t>การติดตามชีพลักษณ์แม่ไม้เด่นในป่าเต็งรัง พื้นที่อนุรักษ์มหาวิทยาลัยแม่โจ้- แพร่ เฉลิมพระเกียรติ</t>
  </si>
  <si>
    <t>การเพาะชำกล้าไม้ท้องถิ่น เพื่อการอนุรักษ์พันธุกรรมพืช</t>
  </si>
  <si>
    <t xml:space="preserve">โครงการพัฒนาศูนย์เรียนรู้ ส่งเสริม ต่อยอดเพื่อสนองงานตามแนวทางพระราชดำริ (อพ.สธ.) ม.แม่โจ้-แพร่ </t>
  </si>
  <si>
    <t>โครงการเส้นทางศึกษาธรรมชาติทางเดินเท้า ป่าแพะ ป่าเห็ด และป่าไม้กล้วยไม้ 30 ไร่ ม.แม่โจ้-แพร่</t>
  </si>
  <si>
    <t>แปลงปลูกมะเกี๋ยง 30 ไร่ แม่โจ้-แพร่</t>
  </si>
  <si>
    <t xml:space="preserve">การสำรวจและจัดทำฐานข้อมูลความหลากหลายชนิดพันธุ์พืชโดยใช้แปลงตัวอย่างถาวรในพื้นที่ ม.แม่โจ้-แพร่ เฉลิมพระเกียรติ </t>
  </si>
  <si>
    <t>ฐานข้อมูลพันธุกรรมพืชท้องถิ่นในพื้นที่ตำบลแม่ทราย อำเภอร้องกวาง จังหวัดแพร่</t>
  </si>
  <si>
    <t>ฐานข้อมูลพันธุกรรมพืชท้องถิ่นในพื้นที่ตำบลแม่ทราย หมู่ 1</t>
  </si>
  <si>
    <t>ฐานข้อมูลพันธุกรรมพืชท้องถิ่นในพื้นที่ตำบลแม่ทราย หมู่ 2</t>
  </si>
  <si>
    <t>ฐานข้อมูลพันธุกรรมพืชท้องถิ่นในพื้นที่ตำบลแม่ทราย หมู่ 3 และ หมู่ 4</t>
  </si>
  <si>
    <t xml:space="preserve">การประยุกต์ใช้ระบบสารสนเทศภูมิศาสตร์เพื่อการจำแนกศักยภาพถิ่นที่ขึ้นในธรรมชาติของมะกิ้ง พันธุ์พืชเป้าหมายในโครงการอนุรักษ์พันธุกรรมพืชตามพระราชดำริ บริเวณท้องที่จังหวัดแพร่ </t>
  </si>
  <si>
    <t xml:space="preserve"> 8 อำเภอ จังหวัดแพร่</t>
  </si>
  <si>
    <t>โครงการศึกษาความหลากหลายไม้ยืนต้นรอบคูเมืองแพร่กับการสื่อความหมายไม้นามเมืองสู่นานาชาติเพื่อส่งเสริมการท่องเที่ยว</t>
  </si>
  <si>
    <t>ฐานข้อมูลไม้ยืนต้นคูเมืองเก่าแพร่ แผ่นพับ QR code รายละเอียดและการใช้ประโยชน์ไม้ยืนต้น</t>
  </si>
  <si>
    <t>หนังสือ อย่างน้อย 2 ภาษา เผยแพร่การใช้ประโยชน์ไม้ยืนต้น ไม้นามเมืองแพร่</t>
  </si>
  <si>
    <t>สื่อไม้นามเมืองแพร่ ออนไลน์</t>
  </si>
  <si>
    <t>การศึกษาและขยายผลการใช้เชื้อเห็ดป่าไมคอไรซ่าร์กับพืชเศรษฐกิจชนิดต่างๆ</t>
  </si>
  <si>
    <t>การประเมินมูลค่าการใช้พืชสมุนไพรเพื่อการรักษาโรค</t>
  </si>
  <si>
    <t>ภูมิปัญญาอาหารพื้นบ้านล้านนา</t>
  </si>
  <si>
    <t>ศึกษาคุณค่าทางโภชนะของเศษเหลือจากการแปรรูปผลิตภัณฑ์จากมะเกี๋ยง</t>
  </si>
  <si>
    <t xml:space="preserve">การศึกษาการใช้ประโยชน์ของเศษเหลือจากมะเกี๋ยง เป็นอาหารสัตว์ปีก </t>
  </si>
  <si>
    <t>การศึกษาการใช้ประโยชน์ของเศษเหลือจากมะเกี๋ยง เป็นอาหารสุกร</t>
  </si>
  <si>
    <t>การศึกษาการใช้ประโยชน์ของเศษเหลือจากมะเกี๋ยง เป็นอาหารสัตว์เคี้ยวเอื้อง</t>
  </si>
  <si>
    <t>การคัดแยกแบคทีเรียเอนโดไฟต์ ที่มีผลต่อการเจริญของผักหวานป่า</t>
  </si>
  <si>
    <t>การทดสอบประสิทธิภาพของจุลินทรีย์เอนโดไฟต์ต่อการเจริญของผักหวานป่าในเชิงธุรกิจ</t>
  </si>
  <si>
    <t>การพัฒนาต่อยอด การแปรูปผลิตภัณฑ์จากพืชมะเกี๋ยง</t>
  </si>
  <si>
    <t>การจัดการห่วงโซ่อุปทานของพืชมะเกี๋ยงในโครงการอนุรักษ์พันธุกรรมพืชจังหวัดแพร่</t>
  </si>
  <si>
    <t xml:space="preserve">การวิเคราะห์ห่วงโซ่คุณค่าของการผลิตไม้สักสำหรับเกษตรกรรายย่อยในพื้นที่ภาคเหนือตอนบน </t>
  </si>
  <si>
    <t xml:space="preserve">การวิเคราะห์สาร o-cresyl methyl ether ในไม้สักและผลต่อการป้องกันปลวกและมอด </t>
  </si>
  <si>
    <t>ภูมิปัญญาและการสื่อความหมายการใช้ประโยชน์จากไม้สักของชุมชนจังหวัดแพร่สู่นานาชาติ</t>
  </si>
  <si>
    <t>การเพาะเลี้ยงเนื้อไม้สักเพื่อคัดเลือกสายพันธุ์ให้เหมาะสมกับการปลูก</t>
  </si>
  <si>
    <t xml:space="preserve">การพัฒนาคุณสมบัติไม้สักตัดสางขยายระยะด้วยวิธี Heat treatment </t>
  </si>
  <si>
    <t xml:space="preserve">การพัฒนาคุณสมบัติของไม้สักดัดโค้ง </t>
  </si>
  <si>
    <t>สารต้านอนุมูลอิสระ สารยับยั้งแบคทีเรียและสารป้องกันปลวก Coptotemes curvignathus Holmgren แบบธรรมชาติจากวัสดุเหลือทิ้งไม้สัก</t>
  </si>
  <si>
    <t>ศักยภาพพื้นที่ปลูกไม้สักในพื้นที่จังหวัดแพร่</t>
  </si>
  <si>
    <t>ศูนย์ข้อมูลเพื่อการอนุรักษ์และใช้ประโยชน์ไม้สักอย่างยั่งยืน</t>
  </si>
  <si>
    <t>โครงการพัฒนาศูนย์ข้อมูล อนุรักษ์พันธุกรรมไม้วงศ์ยาง</t>
  </si>
  <si>
    <t>ศูนย์ข้อมูล อนุรักษ์พันธุกรรมไม้วงศ์ยาง</t>
  </si>
  <si>
    <t>พืชกับพิธีกรรมทางล้านนา</t>
  </si>
  <si>
    <t>โครงการปลูกสร้างจิตสำนึกการใช้สมุนไพรท้องถิ่นในการเลี้ยงสัตว์</t>
  </si>
  <si>
    <t>โครงการฝึกอบรมการใช้ประโยชน์จากพืชมะเกี๋ยงและพืชอนุรักษ์อื่นๆ เพื่อการแปรรูปผลิตภัณฑ์สร้างมูลค่า</t>
  </si>
  <si>
    <t>อย่างน้อย 5  กลุ่ม  2 ผลิตภัณฑ์เกษตรในจังหวัดแพร่</t>
  </si>
  <si>
    <t>โครงการเยาวชนต้นแบบ รักษ์น้ำ รักษ์ป่า รักษ์ทรัพยากร รักษ์การสำรวจป่าชุมชนจังหวัดแพร่</t>
  </si>
  <si>
    <t>โรงเรียนใน จ.แพร่</t>
  </si>
  <si>
    <t>อย่างน้อย 5 โรงเรียน</t>
  </si>
  <si>
    <t>อาคารพิพิธภัณฑ์และฐานเรียนรู้ ตั๊กแตนแม่โจ้-แพร่ฯ</t>
  </si>
  <si>
    <t>1 พิพิธภัณฑ์ และ 1 ศูนย์เรียนรู้</t>
  </si>
  <si>
    <t>โครงการสร้างฐานเรียนรู้การเลี้ยงไก่พื้นเมืองเพื่อการอนุรักษ์พันธุกรรมอย่างยั่งยืน</t>
  </si>
  <si>
    <t>โครงการปรับปรุงและพัฒนาฐานเรียนรู้การเลี้ยงไก่พื้นเมืองร่วมกับการใช้สมุนไพร</t>
  </si>
  <si>
    <t>1 ศูนย์การเรียนรู้ 1000 ชนิดพืช 165 ไร่</t>
  </si>
  <si>
    <t xml:space="preserve">โครงการหน่วยประสานงานเครือข่าย อพ.สธ.แม่โจ้ (มหาวิทยาลัยแม่โจ้-แพร่ เฉลิมพระเกียรติ  </t>
  </si>
  <si>
    <t xml:space="preserve">โครงการส่งเสริมและยกระดับการผลิตพืชสมุนไพรไทยที่เสี่ยงสูญพันธุ์ในพื้นที่ภาคเหนือตอนบน 2 </t>
  </si>
  <si>
    <t xml:space="preserve">จังหวัดเชียงราย พะเยา แพร่ และน่าน </t>
  </si>
  <si>
    <t xml:space="preserve">โครงการสร้างศูนย์การเรียนรู้ การพัฒนา การส่งเสริมและการขยายผลพืชสมุนไพร ภายใต้โครงการพระราชดำริฯ (อพ.สธ) 165 ไร่  หมู่ที่ 1 บ้านแม่ยางเปี้ยว ตำบลแม่ยางฮ่อ อำเภอร้องกวาง จังหวัดแพร่ </t>
  </si>
  <si>
    <t>แปลงผลผลิตมะกิ้ง น้อยหน่าเครือ จำนวน 2 ไร่</t>
  </si>
  <si>
    <t>ผลผลิตภัณฑ์มะกิ้ง น้อยหน่าเครือ</t>
  </si>
  <si>
    <t>โครงการปลูกบำรุงและดูแลต้นฝางในพื้นที่มหาวิทยาลัยแม่โจ้-แพร่ฯ</t>
  </si>
  <si>
    <t>โครงการบำรุงรักษาและดูแลแปลงปลูกฟื้นฟูป่าในพื้นที่ป่าเต็งรังเสื่อมโทรม จำนวน 3 ไร่ ในพื้นที่อนุรักษ์มหาวิทยาลัยแม่โจ้- แพร่ฯ</t>
  </si>
  <si>
    <t>โครงการบำรุงรักษาและดูแลแปลงทดสอบไม้โตเร็วท้องถิ่น (งิ้วป่า, สะเดา และ สมอภิเพก) จำนวน 3 ไร่</t>
  </si>
  <si>
    <t>โครงการบำรุงรักษาและดูแลแปลงปลูกป่าถวายพ่อของแผ่นดิน เนื่องในวโรกาสเฉลิมพระชนมพรรษา 7 รอบ เมื่อปี 2554 จำนวน 9 ชนิด 3 ไร่</t>
  </si>
  <si>
    <t>โครงการบำรุงรักษาและดูแลแปลงทดสอบไม้โตเร็วท้องถิ่น (เสี้ยว, ขี้เหล็ก และ มะค่าแต้) จำนวน 3 ไร่</t>
  </si>
  <si>
    <t>แปลงสาธิตสวนหลังบ้าน เพื่อการรวบรวมพืชสมุนไพร อาหาร ไม้ประดับ ไม้พลังงาน และไม้ผล จำนวน 10 ไร่</t>
  </si>
  <si>
    <t>แปลงต้นแบบ สวนป่าไม้มีค่า เห็ดป่ากินได้ ในพื้นที่มหาวิทยาลัยแม่โจ้-แพร่ เฉลิมพระเกียรติ</t>
  </si>
  <si>
    <t>แปลงต้นแบบ สวนป่าไม้มีค่า เห็ดป่ากินได้</t>
  </si>
  <si>
    <t xml:space="preserve"> 8 อำเภอ 
จ.แพร่</t>
  </si>
  <si>
    <t>มหาวิทยาลัยแม่โจ้-แพร่
 เฉลิมพระเกียรติ</t>
  </si>
  <si>
    <t>งบประมาณที่เสนอขอในแต่ละปีงบประมาณ (บาท) ตามแผนแม่บท ระยะ 5 ปีที่เจ็ด (ตุลาคม 2564 - กันยายน 2569)</t>
  </si>
  <si>
    <t xml:space="preserve">โครงการสร้างศูนย์การเรียนรู้ การพัฒนา การส่งเสริมและการขยายผลพืชสมุนไพร ภายใต้โครงการพระราชดำริฯ (อพ.สธ) 165 ไร่ หมู่ที่ 1 บ้านแม่ยางเปี้ยว ตำบลแม่ยางฮ่อ อำเภอร้องกวาง จังหวัดแพร่ </t>
  </si>
  <si>
    <t xml:space="preserve">  </t>
  </si>
  <si>
    <t xml:space="preserve">การสนับสนุน กำกับ ติดตาม พัฒนาศักยภาพบุคลากร และรายงานผลการดำเนินงานโครงการอันเนื่องมาจากพระราชดำริ ระดับจังหวัด
จังหวัดแพร่ </t>
  </si>
  <si>
    <t>งบพัฒนาจังหวัด/สำนักงานจังหวัดแพร่</t>
  </si>
  <si>
    <t>งบพัฒนาจังหวัด/สำนักงานศึกษาธิการจังหวัดแพร่</t>
  </si>
  <si>
    <t>งบพัฒนาจังหวัด/วิทยาลัยชุมชนแพร่</t>
  </si>
  <si>
    <t>งบพัฒนาจังหวัด/สำนักงานเขตพื้นที่การศึกษามัธยมศึกษา เขต 37</t>
  </si>
  <si>
    <t>โรงเรียนในสังกัดสำนักงานเขตพื้นที่การศึกษามัธยมศึกษา เขต 37 พื้นที่จังหวัดแพร่ จำนวน 16 โรงเรียน</t>
  </si>
  <si>
    <t xml:space="preserve"> พื้นที่ปกปักทรัพยากร หมู่ที่ 1 บ้านแม่ยางเปี้ยว ตำบลแม่ยางฮ่อ อำเภอร้องกวาง จังหวัดแพร่</t>
  </si>
  <si>
    <t>พื้นที่ปกปักทรัพยากร  มหาวิทยาลัยแม่โจ้-แพร่เฉลิมพระเกียรติ</t>
  </si>
  <si>
    <t>จำนวนพื้นที่ 30 ไร่</t>
  </si>
  <si>
    <t>พื้นที่ป่าชุมชน หมู่ที่ 5 ตำบลร้องเข็ม</t>
  </si>
  <si>
    <t>พื้นที่ป่าชุมชน    หมู่ที่ 4,6   ตำบลร้องกวาง</t>
  </si>
  <si>
    <t>พื้นที่ป่าชุมชน หมู่ที่ 1 ตำบลร้องเข็ม</t>
  </si>
  <si>
    <t>พื้นที่ป่าชุมชน    หมู่ที่ 3 ตำบลร้องกวาง</t>
  </si>
  <si>
    <t>พื้นที่ป่าชุมชน หมู่ที่ 1 ตำบลทุ่งศรี</t>
  </si>
  <si>
    <t>พื้นที่ป่าชุมชน หมู่ที่ 8 ตำบลร้องกวาง</t>
  </si>
  <si>
    <t>พื้นที่ป่าชุมชน หมู่ที่ 2 ตำบลทุ่งศรี</t>
  </si>
  <si>
    <t>พื้นที่ป่าชุมชน    หมู่ที่ 10  ตำบลร้องกวาง</t>
  </si>
  <si>
    <t>พื้นที่ป่าชุมชน หมู่ที่ 2 ตำบลร้องกวาง</t>
  </si>
  <si>
    <t>พื้นที่ป่าชุมชน    หมู่ที่ 11   ตำบลร้องกวาง</t>
  </si>
  <si>
    <t>พื้นที่ป่าชุมชนหมู่ที่ 2 ตำบลไผ่โทน</t>
  </si>
  <si>
    <t>พื้นที่ป่าชุมชนหมู่ที่  2 ตำบลไผ่โทน</t>
  </si>
  <si>
    <t>พื้นที่ป่าชุมชนหมู่ที่  2ตำบลไผ่โทน</t>
  </si>
  <si>
    <t xml:space="preserve">แผนแม่บทโครงการอนุรักษ์พันธุกรรมพืชอันเนื่องมาจากพระราชดำริฯ ระยะ 5 ปีที่เจ็ด  (1 ตุลาคม 2564 – 30 กันยายน 2569)
</t>
  </si>
  <si>
    <t>จำนวนพื้นที่ 
50 ไร่</t>
  </si>
  <si>
    <t>1 ฐานเรียนรู้เส้นทางศึกษาธรรมชาติ พื้นที่จำนวน
 30 ไร่</t>
  </si>
  <si>
    <t>พื้นที่ 3 ตำบลในพื้นที่ อ.ร้องกวาง ได้แก่ 
ต.ร้องกวาง ต.ทุ่งศรี และ ต.ร้องเข็ม</t>
  </si>
  <si>
    <t>เทศบาลตำบลร้องกวางร่วมกับชุมชนและสถาบันการศึกษา /งบประมาณ 
ทต.ร้องกวาง</t>
  </si>
  <si>
    <t xml:space="preserve">1. เพื่อสนองพระราชดำริโครงการอนุรักษ์พันธุกรรมพืชอันเนื่องมาจากพระราชดำริ (อพ.สธ. )
2. เพื่อใช้เป็นข้อมูลในการจัดทำฐานทรัพยากรท้องถิ่น ในพื้นที่ตำบล       </t>
  </si>
  <si>
    <t xml:space="preserve"> 1. เพื่อสนองพระราชดำริโครงการอนุรักษ์พันธุกรรมพืชอันเนื่องมาจากพระราชดำริ (อพ.สธ. ) 
2. เพื่อให้มีการรวบรวมข้อมูลทรัพยากรต่าง ๆ ในชุมชน เก็บไว้เป็นหมวดหมู่</t>
  </si>
  <si>
    <t>1. เพื่อเสนองพระราชดำริโครงการอนุรักษ์พันธุกรรมพืชอันเนื่องมาจากพระราชดำริ (อพ.สธ.) 
2. เพื่อให้ทราบข้อมูลพื้นฐานในท้องถิ่น เพื่อให้เห็นศักยภาพของท้องถิ่น เกิดทักษะในการประสานงาน การรวบรวมข้อมูล และเป็นส่วนหนึ่งของชุมชน</t>
  </si>
  <si>
    <t xml:space="preserve">โครงการอนุรักษ์พันธุกรรมข้าวอันเนื่องมาจากพระราชดำริสมเด็จพระเทพรัตนราชสุดา ฯ  สยามบรมราชกุมารี จังหวัดแพร่
</t>
  </si>
  <si>
    <t xml:space="preserve"> 8 อำเภอ จ.แพร่(อย่างน้อย 3 รร.ใน 
1 อำเภอ)</t>
  </si>
  <si>
    <t xml:space="preserve"> 8 อำเภอ 
จ.แพร่  </t>
  </si>
  <si>
    <t>จัดทำเว็บไซต์ประชาสัมพันธ์งาน อพ.สธ. อบต.ร้อกงวาง</t>
  </si>
  <si>
    <t xml:space="preserve">คณะผู้บริหาร สมาชิกสภา เจ้าหน้าที่ คณะทำงานฯ ชุมชนในพื้นที่สถาบันการศึกษาในเขตเทศบาลฯได้มีองค์ความรู้ในโครงการอนุรักษ์พันธุกรรมพืช อันเนื่องมาจากพระราชดำริ </t>
  </si>
  <si>
    <t>เทศบาลตำบล
ร้องกวาง</t>
  </si>
  <si>
    <t xml:space="preserve">1. เพื่อสนองพระราชดำริโครงการอนุรักษ์พันธุกรรมพืชอันเนื่องมาจากพระราชดำริ(อพ.สธ. )
2. เพื่อให้ทราบข้อมูลพื้นฐานของพันธุ์ไม้ในท้องถิ่นเกิดทักษะในการประสาน
งานการรวบรวมข้อมูล  และการมีส่วนร่วมของชุมชน </t>
  </si>
  <si>
    <t>รวมทั้งสิ้น 20  โครงการ</t>
  </si>
  <si>
    <t>รวมทั้งสิ้น 14  โครงการ</t>
  </si>
  <si>
    <t>รวมทั้งสิ้น  24  โครงการ</t>
  </si>
  <si>
    <t>รวมทั้งสิ้น  30  โครงการ</t>
  </si>
  <si>
    <t>รวม  23  โครงการ</t>
  </si>
  <si>
    <t>รวม  30  โครงการ</t>
  </si>
  <si>
    <t xml:space="preserve">แผนแม่บทโครงการอนุรักษ์พันธุกรรมพืชอันเนื่องมาจากพระราชดำริฯ ระยะ 5 ปีที่เจ็ด  (ตุลาคม 2565–กันยายน 2569)
</t>
  </si>
  <si>
    <t>1 ศูนย์การเรียนรู้ พื้นที่จำนวน 165 ไร่</t>
  </si>
  <si>
    <t>กิจกรรม 1.1.การศึกษาแปลงปลูก รวบรวม 
อนุรักษ์ ต้นพันธุ์พืชมะกิ้ง น้อยหน่าเครือ และพืชอนุรักษ์ในโครงการฯ</t>
  </si>
  <si>
    <t>กิจกรรม 1.2 การศึกษาแปลงขยายผลแปลงปลูกมะกิ้ง
น้อยหน่าเครือ</t>
  </si>
  <si>
    <t>กิจกรรม 1.3 การศึกษาวิจัยด้านเขตกรรมให้ผลผลิต</t>
  </si>
  <si>
    <t>กิจกรรม 1.4 การศึกษาการ
แปรรูปผลิตภัณฑ์</t>
  </si>
  <si>
    <t>กิจกรรม 1.5 การศึกษาการจัดการและการตลาด</t>
  </si>
  <si>
    <t xml:space="preserve">โครงการศึกษาวิจัยและพัฒนาพืชมะกิ้งและพืชน้อยหน่าเครือ ในสภาพพื้นที่มหาวิทยาลัยแม่โจ้-แพร่ เฉลิมพระเกียรติ ภายใต้โครงการอนุรักษ์พันธุกรรมพืชอันเนื่องมาจากพระราชดำริฯ (อพ.สธ)  </t>
  </si>
  <si>
    <t>แปลงปลูกมะเกี๋ยง 20 ไร่ แม่โจ้-แพร่ เฉลิมพระเกียรติ</t>
  </si>
  <si>
    <t xml:space="preserve">1. จัดทำแปลงอนุรักษ์พันธุกรรมพืชผักพื้นเมืองและสมุนไพร พื้นที่ 2 ไร่ 150 ชนิด </t>
  </si>
  <si>
    <t xml:space="preserve">1. จัดทำแปลงอนุรักษ์พันธุกรรมพืชผักพื้นเมืองและสมุนไพร พื้นที่ 2 ไร่ 155 ชนิด </t>
  </si>
  <si>
    <t xml:space="preserve">1. จัดทำแปลงอนุรักษ์พันธุกรรมพืชผักพื้นเมืองและสมุนไพร พื้นที่ 2 ไร่ 160 ชนิด </t>
  </si>
  <si>
    <t xml:space="preserve">1. จัดทำแปลงอนุรักษ์พันธุกรรมพืชผักพื้นเมืองและสมุนไพร พื้นที่ 2 ไร่ 165 ชนิด </t>
  </si>
  <si>
    <t xml:space="preserve">1. จัดทำแปลงอนุรักษ์พันธุกรรมพืชผักพื้นเมืองและสมุนไพร พื้นที่ 2 ไร่ 170 ชนิด </t>
  </si>
  <si>
    <t xml:space="preserve">2. บันทึกข้อมูลลักษณะประจำพันธุ์และการใช้ประโยชน์ </t>
  </si>
  <si>
    <t>3. ผลิตและกระจายพันธุ์พืชผักพื้นเมือง 1,000ถุง</t>
  </si>
  <si>
    <t xml:space="preserve">องค์การบริหาร
ส่วนจังหวัดแพร่ 
ตำบลในเวียง  
อำเภอเมืองแพร่  จังหวัดแพร่
</t>
  </si>
  <si>
    <t>พื้นที่ที่ดำเนินกิจกรรมโครงการอันเนื่องมาจากพระราชดำริ โครงการอนุรักษ์พันธุกรรมพืชอันเนื่องมาจากพระราชดำริ (อพ.สธ.)</t>
  </si>
  <si>
    <t xml:space="preserve">จำนวนโครงการขยายผลโครงการอันเนื่องมาจากพระราชดำริ โครงการอนุรักษ์พันธุกรรมพืชอันเนื่องมาจากพระราชดำริ (อพ.สธ.) ในพื้นที่จังหวัดแพร่ได้รับการติดตาม และขับเคลื่อนขยายผลการดำเนินงานอย่างน้อย 10 แห่ง/ปีงบประมาณ
 </t>
  </si>
  <si>
    <t>1) เพื่อสนองพระราชดำริโครงการอนุรักษ์พันธุกรรมพืชอันเนื่องมาจาก  พระราชดำริ (อพ.สธ.) 
2) เพื่อสนับสนุนและพัฒนาบุคลากรในสังกัดให้เกิดการแลกเปลี่ยนเรียนรู้ประสบการณ์ การทำงานร่วมกันเพื่อขับเคลื่อนงานสวนพฤกษศาสตร์โรงเรียน ให้มีความต่อเนื่องในการ</t>
  </si>
  <si>
    <t xml:space="preserve">ดำเนินงานและมีประสิทธิภาพ
3) สร้างเครือข่ายขยายผลการดำเนินงาน การกำกับ และสรุปผลการดำเนินงานสวนพฤกษศาสตร์โรงเรียน
4) เพื่อเป็นการส่งเสริม สนับสนุน และเสริมสร้างความเข้มแข็งให้โรงเรียนในสังกัดและศูนย์การเรียนรู้งานสวนพฤกษศาสตร์โรงเรียนระดับอำเภอ ให้มีระบบการบริหารจัดการ งานสวนพฤกษศาสตร์โรงเรียนได้อย่างต่อเนื่อง มีความยั่งยืนและนำไปสู่การพัฒนาเป็นศูนย์การเรียนรู้ที่เข้มแข็ง
</t>
  </si>
  <si>
    <t>วิทยาลัยการ
อาชีพลอง (พื้นที่จำนวน 92 ไร่ 2 งาน  80  ตารางวา)</t>
  </si>
  <si>
    <t>เพื่อร่วมสนองพระราชดำริ สมเด็จพระเทพรัตนราชสุดาฯ สยามบรมราชกุมารี ในการอนุรักษ์พันธุกรรมพืช</t>
  </si>
  <si>
    <r>
      <rPr>
        <b/>
        <u/>
        <sz val="20"/>
        <color theme="1"/>
        <rFont val="TH SarabunIT๙"/>
        <family val="2"/>
      </rPr>
      <t>กิจกรรมที่ 1</t>
    </r>
    <r>
      <rPr>
        <b/>
        <sz val="20"/>
        <color theme="1"/>
        <rFont val="TH SarabunIT๙"/>
        <family val="2"/>
      </rPr>
      <t xml:space="preserve"> กิจกรรมปกปักทรัพยากร</t>
    </r>
  </si>
  <si>
    <t>โครงการสำรวจเก็บรวบรวมภูมิปัญญาท้องถิ่น จำนวน 9 ใบงาน</t>
  </si>
  <si>
    <t>องค์การบริหารส่วนตำบลบ้านกวาง</t>
  </si>
  <si>
    <t xml:space="preserve">โครงการจัดทำศูนย์ฐานข้อมูล ทรัพยากรท้องถิ่น อพ.สธ.เทศบาลตำบลบ้านกวาง 
</t>
  </si>
  <si>
    <t>จำนวนข้อมูลฐานทรัพยากรตำบลบ้านกวาง</t>
  </si>
  <si>
    <t xml:space="preserve">ขับเคลื่อนงานสวนพฤกษศาสตร์โรงเรียนตามโครงการอนุรักษ์พันธุกรรมพืช อันเนื่องมาจาก     พระราชดำริ สมเด็จพระเทพรัตนราชสุดาฯ สยามบรมราชกุมารี ปีงบประมาณ  พ.ศ. 2565     </t>
  </si>
  <si>
    <t xml:space="preserve">กิจกรรมที่ 2 กิจกรรมการเรียนรู้งานสวนพฤกษศาสตร์ของโรงเรียนตามโครงการอนุรักษ์พันธุกรรมพืชอันเนื่อง พระราชดำริฯ </t>
  </si>
  <si>
    <t xml:space="preserve">กิจกรรมที่ 1.2 ประชุม เชิงปฏิบัติการพัฒนา ครู บุคลากรทางการศึกษาในการวิเคราะห์หลักสูตร  สถานศึกษาสอดคล้องกับงานสวนพฤกษศาสตร์โรงเรียน       </t>
  </si>
  <si>
    <t xml:space="preserve">กิจกรรมที่ 1.3 ประชุมเชิงปฏิบัติการ นักเรียนแกนนำ ขับเคลื่อนงานสวนพฤกษศาสตร์โรงเรียนตามการอนุรักษ์พันธุกรรมพืชอันเนื่องมาจากพระราชดำริฯ             </t>
  </si>
  <si>
    <t>กิจกรรมที่ 3 การจัดทำคู่มือและแบบประเมินผล การพัฒนารูปแบบการเรียนรู้ตามกรอบสร้างจิตสำนึกในการอนุรักษ์ทรัพยากร วัฒนธรรมและภูมิปัญญา</t>
  </si>
  <si>
    <t>การขับเคลื่อนงานสวนพฤกษศาสตร์โรงเรียนตามโครงการอนุรักษ์พันธุกรรมพืช อันเนื่องมาจาก     พระราชดำริ สมเด็จพระเทพรัตนราชสุดาฯ สยามบรมราชกุมารี ปีงบประมาณ  พ.ศ. 2565</t>
  </si>
  <si>
    <t xml:space="preserve">กิจกรรมหลักที่ 1 กิจกรรมการขับเคลื่อนการเรียนรู้งานสวนพฤกษศาสตร์โรงเรียน                                                                </t>
  </si>
  <si>
    <t>กิจกรรมย่อยที่ 1.1 ประชุมชี้แจงแนวทางการดำเนินงานตามโครงการระดับเขตพื้นที่</t>
  </si>
  <si>
    <t xml:space="preserve"> กิจกรรมย่อยที่ 1.2 ประชุม เชิงปฏิบัติการพัฒนา ครู บุคลากรทางการศึกษาในการวิเคราะห์หลักสูตรสถานศึกษาสอดคล้องกับงานสวนพฤกษศาสตร์โรงเรียน </t>
  </si>
  <si>
    <t xml:space="preserve">กิจกรรมย่อยที่ 1.3 ประชุมเชิงปฏิบัติการ นักเรียนแกนนำ ขับเคลื่อนงานสวนพฤกษศาสตร์โรงเรียนตามการอนุรักษ์พันธุกรรมพืชอันเนื่องมาจากพระราชดำริฯ             </t>
  </si>
  <si>
    <t xml:space="preserve">กิจกรรมหลักที่ 2 กิจกรรมการเรียนรู้งานสวนพฤกษศาสตร์ของโรงเรียนตามโครงการอนุรักษ์พันธุกรรมพืชอันเนื่อง พระราชดำริฯ </t>
  </si>
  <si>
    <t>การเสริมสร้างและพัฒนาศูนย์แหล่งเรียนรู้
สวนพฤกษศาสตร์โรงเรียน ระดับอำเภอและโรงเรียนในสังกัดสำนักงานเขตพื้นที่การศึกษามัธยมศึกษา เขต 37</t>
  </si>
  <si>
    <t>โครงการอนุรักษ์พันธุกรรมพืชอันเนื่องมาจากพระราชดำริฯ สมเด็จพระเทพรัตนราชสุดาฯ สยามบรมราชกุมารี ในส่วนของสำนักงานปฏิรูปที่ดินจังหวัดแพร่ (อพ.สธ.-ส.ป.ก.)</t>
  </si>
  <si>
    <t>สำนักงานปฏิรูปที่ดินจังหวัดแพร่</t>
  </si>
  <si>
    <t>เขตปฏิรูปที่ดินจังหวัดแพร่</t>
  </si>
  <si>
    <t>1.เพื่อสนองพระราชดำริ สมเด็จพระเทพรัตนราชสุดาฯ สยามบรมราชกุมารี
2.เพื่ออนุรักษ์พืชพรรณและความหลากหลายทางชีวภาพในเขตปฏิรูปที่ดิน
3.เพื่อสำรวจ ศึกษาทรัพยากรธรรมชาติและสิ่งแวดล้อม วัฒนธรรมและภูมิปัญญาท้องถิน พัฒนาศักยภาพพื้นฐานองค์ความรู้ทางวิทยาการสู่การอนุรักษ์การพัฒนาอย่างยั่งยืน ตามแนวเศรษฐกิจพอเพียง
4.สนับสนุนโรงเรียนเพื่อปลูกฝังสร้างให้เด็กและเยาวชนมีจิตสำนึกในการอนุรักษ์พันธุกรรมพืชทรัพยากรธรรมชาติ วัฒนธรรม และภูมิปัญญาท้องถิ่น (งานพฤกษศาสตร์โรงเรียน)</t>
  </si>
  <si>
    <t>พื้นที่ อบต.ร้องกวาง</t>
  </si>
  <si>
    <t>โครงการจัดตั้งหน่วยประสานงานเครือข่ายโครงการอนุรักษ์โครงการอนุรักษ์พันธุกรรมพืชอันเนื่องมาจากพระราชดำริฯ (อพ.สธ.) ภาคเหนือโซนตะวันออก มหาวิทยาลัยแม่โจ้-แพร่ เฉลิมพระเกียรติ</t>
  </si>
  <si>
    <t>รวมทั้งสิ้น  13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</si>
</sst>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8"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20"/>
      <name val="TH SarabunIT๙"/>
      <family val="2"/>
    </font>
    <font>
      <b/>
      <sz val="18"/>
      <name val="TH SarabunIT๙"/>
      <family val="2"/>
    </font>
    <font>
      <b/>
      <sz val="16"/>
      <name val="TH SarabunIT๙"/>
      <family val="2"/>
    </font>
    <font>
      <sz val="18"/>
      <name val="TH SarabunIT๙"/>
      <family val="2"/>
    </font>
    <font>
      <sz val="14"/>
      <name val="TH SarabunIT๙"/>
      <family val="2"/>
    </font>
    <font>
      <u/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  <charset val="222"/>
    </font>
    <font>
      <sz val="11"/>
      <color theme="1"/>
      <name val="Calibri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rgb="FF000000"/>
      <name val="TH SarabunIT๙"/>
      <family val="2"/>
    </font>
    <font>
      <u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sz val="18"/>
      <color theme="1"/>
      <name val="TH SarabunIT๙"/>
      <family val="2"/>
    </font>
    <font>
      <sz val="14"/>
      <color rgb="FF000000"/>
      <name val="TH SarabunIT๙"/>
      <family val="2"/>
    </font>
    <font>
      <b/>
      <sz val="18"/>
      <color rgb="FF000000"/>
      <name val="TH SarabunIT๙"/>
      <family val="2"/>
    </font>
    <font>
      <b/>
      <sz val="18"/>
      <color theme="1"/>
      <name val="Tahoma"/>
      <family val="2"/>
      <charset val="222"/>
      <scheme val="minor"/>
    </font>
    <font>
      <b/>
      <sz val="20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rgb="FFFF0000"/>
      <name val="TH SarabunIT๙"/>
      <family val="2"/>
    </font>
    <font>
      <b/>
      <sz val="18"/>
      <color rgb="FFFF0000"/>
      <name val="TH SarabunIT๙"/>
      <family val="2"/>
    </font>
    <font>
      <b/>
      <u/>
      <sz val="20"/>
      <name val="TH SarabunIT๙"/>
      <family val="2"/>
    </font>
    <font>
      <b/>
      <u/>
      <sz val="20"/>
      <color indexed="8"/>
      <name val="TH SarabunIT๙"/>
      <family val="2"/>
    </font>
    <font>
      <b/>
      <sz val="20"/>
      <color indexed="8"/>
      <name val="TH SarabunIT๙"/>
      <family val="2"/>
    </font>
    <font>
      <sz val="22"/>
      <color theme="1"/>
      <name val="TH SarabunIT๙"/>
      <family val="2"/>
    </font>
    <font>
      <b/>
      <sz val="22"/>
      <color theme="1"/>
      <name val="TH SarabunIT๙"/>
      <family val="2"/>
    </font>
    <font>
      <b/>
      <u/>
      <sz val="22"/>
      <color indexed="8"/>
      <name val="TH SarabunIT๙"/>
      <family val="2"/>
    </font>
    <font>
      <b/>
      <sz val="22"/>
      <color indexed="8"/>
      <name val="TH SarabunIT๙"/>
      <family val="2"/>
    </font>
    <font>
      <sz val="11"/>
      <color theme="1"/>
      <name val="TH SarabunIT๙"/>
      <family val="2"/>
    </font>
    <font>
      <b/>
      <sz val="16"/>
      <color rgb="FFFF0000"/>
      <name val="TH SarabunIT๙"/>
      <family val="2"/>
    </font>
    <font>
      <b/>
      <u/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u/>
      <sz val="16"/>
      <color theme="1"/>
      <name val="TH SarabunIT๙"/>
      <family val="2"/>
    </font>
    <font>
      <b/>
      <sz val="11"/>
      <color theme="1"/>
      <name val="TH SarabunIT๙"/>
      <family val="2"/>
    </font>
    <font>
      <sz val="11"/>
      <name val="TH SarabunIT๙"/>
      <family val="2"/>
    </font>
    <font>
      <sz val="10"/>
      <name val="Tahoma"/>
      <family val="2"/>
    </font>
    <font>
      <sz val="14"/>
      <name val="Cordia New"/>
      <family val="2"/>
    </font>
    <font>
      <sz val="21"/>
      <color theme="0"/>
      <name val="TH SarabunIT๙"/>
      <family val="2"/>
    </font>
    <font>
      <sz val="14"/>
      <color theme="1"/>
      <name val="TH Niramit AS"/>
    </font>
    <font>
      <sz val="21"/>
      <name val="TH SarabunIT๙"/>
      <family val="2"/>
    </font>
    <font>
      <b/>
      <sz val="24"/>
      <color theme="1"/>
      <name val="TH SarabunIT๙"/>
      <family val="2"/>
    </font>
    <font>
      <b/>
      <u/>
      <sz val="20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0" fillId="0" borderId="0"/>
    <xf numFmtId="43" fontId="8" fillId="0" borderId="0" applyFont="0" applyFill="0" applyBorder="0" applyAlignment="0" applyProtection="0"/>
    <xf numFmtId="0" fontId="41" fillId="0" borderId="0"/>
    <xf numFmtId="0" fontId="42" fillId="0" borderId="0"/>
  </cellStyleXfs>
  <cellXfs count="393">
    <xf numFmtId="0" fontId="0" fillId="0" borderId="0" xfId="0"/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1" xfId="0" applyFont="1" applyBorder="1" applyAlignment="1">
      <alignment horizontal="center" vertical="top" wrapText="1"/>
    </xf>
    <xf numFmtId="3" fontId="12" fillId="0" borderId="0" xfId="0" applyNumberFormat="1" applyFont="1" applyAlignment="1">
      <alignment vertical="top" wrapText="1"/>
    </xf>
    <xf numFmtId="3" fontId="18" fillId="0" borderId="1" xfId="0" applyNumberFormat="1" applyFont="1" applyBorder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3" fontId="12" fillId="0" borderId="0" xfId="0" applyNumberFormat="1" applyFont="1" applyAlignment="1">
      <alignment vertical="top"/>
    </xf>
    <xf numFmtId="3" fontId="12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right" vertical="top" wrapText="1"/>
    </xf>
    <xf numFmtId="0" fontId="19" fillId="0" borderId="0" xfId="0" applyFont="1" applyAlignment="1">
      <alignment vertical="top"/>
    </xf>
    <xf numFmtId="3" fontId="19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 wrapText="1"/>
    </xf>
    <xf numFmtId="3" fontId="19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top"/>
    </xf>
    <xf numFmtId="0" fontId="22" fillId="0" borderId="0" xfId="0" applyFont="1" applyAlignment="1">
      <alignment vertical="top"/>
    </xf>
    <xf numFmtId="0" fontId="21" fillId="0" borderId="1" xfId="0" applyFont="1" applyBorder="1"/>
    <xf numFmtId="0" fontId="15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 wrapText="1"/>
    </xf>
    <xf numFmtId="187" fontId="12" fillId="0" borderId="0" xfId="3" applyNumberFormat="1" applyFont="1" applyAlignment="1">
      <alignment horizontal="right" vertical="top" wrapText="1"/>
    </xf>
    <xf numFmtId="0" fontId="20" fillId="0" borderId="1" xfId="0" applyFont="1" applyBorder="1" applyAlignment="1">
      <alignment horizontal="left" vertical="top" wrapText="1"/>
    </xf>
    <xf numFmtId="0" fontId="15" fillId="0" borderId="1" xfId="0" quotePrefix="1" applyFont="1" applyBorder="1" applyAlignment="1">
      <alignment horizontal="left" vertical="top" wrapText="1"/>
    </xf>
    <xf numFmtId="187" fontId="15" fillId="0" borderId="1" xfId="3" applyNumberFormat="1" applyFont="1" applyFill="1" applyBorder="1" applyAlignment="1">
      <alignment horizontal="center" vertical="top" wrapText="1"/>
    </xf>
    <xf numFmtId="187" fontId="15" fillId="0" borderId="3" xfId="3" applyNumberFormat="1" applyFont="1" applyFill="1" applyBorder="1" applyAlignment="1">
      <alignment horizontal="center" vertical="top" wrapText="1"/>
    </xf>
    <xf numFmtId="187" fontId="13" fillId="0" borderId="2" xfId="3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5" fillId="0" borderId="4" xfId="0" quotePrefix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top" wrapText="1"/>
    </xf>
    <xf numFmtId="3" fontId="13" fillId="0" borderId="9" xfId="0" applyNumberFormat="1" applyFont="1" applyBorder="1" applyAlignment="1">
      <alignment horizontal="right" vertical="top" wrapText="1"/>
    </xf>
    <xf numFmtId="0" fontId="12" fillId="0" borderId="0" xfId="0" quotePrefix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31" fillId="0" borderId="0" xfId="0" applyFont="1"/>
    <xf numFmtId="3" fontId="19" fillId="0" borderId="0" xfId="0" applyNumberFormat="1" applyFont="1" applyAlignment="1">
      <alignment vertical="top"/>
    </xf>
    <xf numFmtId="0" fontId="2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3" fillId="0" borderId="0" xfId="0" applyFont="1" applyAlignment="1">
      <alignment horizontal="center" vertical="top" wrapText="1"/>
    </xf>
    <xf numFmtId="187" fontId="13" fillId="0" borderId="0" xfId="3" applyNumberFormat="1" applyFont="1" applyFill="1" applyBorder="1" applyAlignment="1">
      <alignment horizontal="center" vertical="top" wrapText="1"/>
    </xf>
    <xf numFmtId="187" fontId="13" fillId="0" borderId="0" xfId="3" applyNumberFormat="1" applyFont="1" applyFill="1" applyBorder="1" applyAlignment="1">
      <alignment horizontal="right" vertical="top" wrapText="1"/>
    </xf>
    <xf numFmtId="0" fontId="23" fillId="0" borderId="0" xfId="0" applyFont="1" applyAlignment="1">
      <alignment vertical="top"/>
    </xf>
    <xf numFmtId="0" fontId="2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187" fontId="12" fillId="0" borderId="1" xfId="3" applyNumberFormat="1" applyFont="1" applyFill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187" fontId="12" fillId="0" borderId="1" xfId="3" applyNumberFormat="1" applyFont="1" applyBorder="1" applyAlignment="1">
      <alignment horizontal="center" vertical="top" wrapText="1"/>
    </xf>
    <xf numFmtId="0" fontId="13" fillId="0" borderId="0" xfId="0" applyFont="1"/>
    <xf numFmtId="3" fontId="34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87" fontId="12" fillId="0" borderId="1" xfId="3" applyNumberFormat="1" applyFont="1" applyBorder="1" applyAlignment="1">
      <alignment vertical="top" wrapText="1"/>
    </xf>
    <xf numFmtId="0" fontId="12" fillId="0" borderId="0" xfId="0" applyFont="1"/>
    <xf numFmtId="3" fontId="34" fillId="0" borderId="0" xfId="0" applyNumberFormat="1" applyFont="1" applyAlignment="1">
      <alignment vertical="top" wrapText="1"/>
    </xf>
    <xf numFmtId="187" fontId="14" fillId="0" borderId="1" xfId="3" applyNumberFormat="1" applyFont="1" applyFill="1" applyBorder="1" applyAlignment="1">
      <alignment horizontal="right" vertical="top" wrapText="1"/>
    </xf>
    <xf numFmtId="187" fontId="21" fillId="0" borderId="1" xfId="3" applyNumberFormat="1" applyFont="1" applyFill="1" applyBorder="1" applyAlignment="1">
      <alignment horizontal="right" vertical="top"/>
    </xf>
    <xf numFmtId="187" fontId="1" fillId="0" borderId="1" xfId="3" applyNumberFormat="1" applyFont="1" applyFill="1" applyBorder="1" applyAlignment="1">
      <alignment horizontal="right" vertical="top" wrapText="1"/>
    </xf>
    <xf numFmtId="187" fontId="3" fillId="0" borderId="1" xfId="3" applyNumberFormat="1" applyFont="1" applyFill="1" applyBorder="1" applyAlignment="1">
      <alignment horizontal="right" vertical="top"/>
    </xf>
    <xf numFmtId="187" fontId="26" fillId="0" borderId="1" xfId="3" applyNumberFormat="1" applyFont="1" applyFill="1" applyBorder="1" applyAlignment="1">
      <alignment horizontal="right" vertical="top"/>
    </xf>
    <xf numFmtId="187" fontId="25" fillId="0" borderId="1" xfId="3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3" fontId="13" fillId="0" borderId="0" xfId="0" applyNumberFormat="1" applyFont="1" applyAlignment="1">
      <alignment vertical="top" wrapText="1"/>
    </xf>
    <xf numFmtId="0" fontId="3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3" fontId="14" fillId="0" borderId="1" xfId="0" applyNumberFormat="1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center" vertical="top" wrapText="1"/>
    </xf>
    <xf numFmtId="0" fontId="38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/>
    </xf>
    <xf numFmtId="0" fontId="12" fillId="0" borderId="16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3" fontId="12" fillId="0" borderId="1" xfId="0" applyNumberFormat="1" applyFont="1" applyBorder="1" applyAlignment="1">
      <alignment vertical="top" wrapText="1"/>
    </xf>
    <xf numFmtId="49" fontId="12" fillId="0" borderId="0" xfId="0" applyNumberFormat="1" applyFont="1" applyAlignment="1">
      <alignment vertical="top"/>
    </xf>
    <xf numFmtId="187" fontId="12" fillId="0" borderId="1" xfId="3" applyNumberFormat="1" applyFont="1" applyBorder="1" applyAlignment="1">
      <alignment vertical="top"/>
    </xf>
    <xf numFmtId="0" fontId="12" fillId="0" borderId="1" xfId="0" applyFont="1" applyBorder="1" applyAlignment="1">
      <alignment horizontal="left" vertical="center" wrapText="1"/>
    </xf>
    <xf numFmtId="187" fontId="12" fillId="0" borderId="1" xfId="3" applyNumberFormat="1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3" fontId="1" fillId="0" borderId="1" xfId="5" applyNumberFormat="1" applyFont="1" applyBorder="1" applyAlignment="1">
      <alignment vertical="top"/>
    </xf>
    <xf numFmtId="0" fontId="1" fillId="0" borderId="1" xfId="5" applyFont="1" applyBorder="1" applyAlignment="1">
      <alignment horizontal="left" vertical="top" wrapText="1"/>
    </xf>
    <xf numFmtId="187" fontId="12" fillId="0" borderId="1" xfId="3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horizontal="right" vertical="top" wrapText="1"/>
    </xf>
    <xf numFmtId="0" fontId="12" fillId="0" borderId="1" xfId="4" applyFont="1" applyBorder="1" applyAlignment="1">
      <alignment horizontal="center" vertical="top" wrapText="1"/>
    </xf>
    <xf numFmtId="49" fontId="12" fillId="0" borderId="1" xfId="4" applyNumberFormat="1" applyFont="1" applyBorder="1" applyAlignment="1">
      <alignment horizontal="left" vertical="top" wrapText="1"/>
    </xf>
    <xf numFmtId="0" fontId="12" fillId="0" borderId="1" xfId="4" applyFont="1" applyBorder="1" applyAlignment="1">
      <alignment vertical="top" wrapText="1"/>
    </xf>
    <xf numFmtId="49" fontId="12" fillId="0" borderId="1" xfId="0" applyNumberFormat="1" applyFont="1" applyBorder="1" applyAlignment="1">
      <alignment horizontal="left" vertical="top" wrapText="1"/>
    </xf>
    <xf numFmtId="49" fontId="12" fillId="0" borderId="1" xfId="4" applyNumberFormat="1" applyFont="1" applyBorder="1" applyAlignment="1">
      <alignment horizontal="center" vertical="top" wrapText="1"/>
    </xf>
    <xf numFmtId="0" fontId="12" fillId="0" borderId="1" xfId="4" applyFont="1" applyBorder="1" applyAlignment="1">
      <alignment horizontal="left" vertical="top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3" fontId="12" fillId="0" borderId="1" xfId="4" applyNumberFormat="1" applyFont="1" applyBorder="1" applyAlignment="1">
      <alignment vertical="top" wrapText="1"/>
    </xf>
    <xf numFmtId="187" fontId="13" fillId="0" borderId="3" xfId="0" applyNumberFormat="1" applyFont="1" applyBorder="1" applyAlignment="1">
      <alignment horizontal="center" vertical="top" wrapText="1"/>
    </xf>
    <xf numFmtId="187" fontId="13" fillId="0" borderId="3" xfId="3" applyNumberFormat="1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187" fontId="15" fillId="0" borderId="1" xfId="3" applyNumberFormat="1" applyFont="1" applyFill="1" applyBorder="1" applyAlignment="1">
      <alignment horizontal="right" vertical="top" wrapText="1"/>
    </xf>
    <xf numFmtId="3" fontId="21" fillId="0" borderId="1" xfId="0" applyNumberFormat="1" applyFont="1" applyBorder="1" applyAlignment="1">
      <alignment horizontal="right" vertical="top"/>
    </xf>
    <xf numFmtId="187" fontId="13" fillId="0" borderId="3" xfId="3" applyNumberFormat="1" applyFont="1" applyFill="1" applyBorder="1" applyAlignment="1">
      <alignment horizontal="right" vertical="top" wrapText="1"/>
    </xf>
    <xf numFmtId="3" fontId="15" fillId="0" borderId="3" xfId="0" applyNumberFormat="1" applyFont="1" applyBorder="1" applyAlignment="1">
      <alignment horizontal="center" vertical="top" wrapText="1"/>
    </xf>
    <xf numFmtId="3" fontId="15" fillId="0" borderId="3" xfId="0" applyNumberFormat="1" applyFont="1" applyBorder="1" applyAlignment="1">
      <alignment horizontal="right" vertical="top" wrapText="1"/>
    </xf>
    <xf numFmtId="3" fontId="15" fillId="0" borderId="2" xfId="0" applyNumberFormat="1" applyFont="1" applyBorder="1" applyAlignment="1">
      <alignment horizontal="center" vertical="top" wrapText="1"/>
    </xf>
    <xf numFmtId="3" fontId="15" fillId="0" borderId="2" xfId="0" applyNumberFormat="1" applyFont="1" applyBorder="1" applyAlignment="1">
      <alignment horizontal="right" vertical="top" wrapText="1"/>
    </xf>
    <xf numFmtId="187" fontId="8" fillId="0" borderId="0" xfId="3" applyNumberFormat="1" applyFont="1" applyAlignment="1">
      <alignment vertical="top" wrapText="1"/>
    </xf>
    <xf numFmtId="187" fontId="34" fillId="0" borderId="0" xfId="0" applyNumberFormat="1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3" fontId="12" fillId="0" borderId="1" xfId="4" applyNumberFormat="1" applyFont="1" applyBorder="1" applyAlignment="1">
      <alignment horizontal="right" vertical="top" wrapText="1"/>
    </xf>
    <xf numFmtId="187" fontId="12" fillId="0" borderId="1" xfId="3" applyNumberFormat="1" applyFont="1" applyFill="1" applyBorder="1" applyAlignment="1">
      <alignment horizontal="right" vertical="top"/>
    </xf>
    <xf numFmtId="3" fontId="1" fillId="0" borderId="1" xfId="5" applyNumberFormat="1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2" fillId="0" borderId="1" xfId="4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/>
    </xf>
    <xf numFmtId="187" fontId="12" fillId="0" borderId="1" xfId="3" applyNumberFormat="1" applyFont="1" applyBorder="1" applyAlignment="1">
      <alignment horizontal="right" vertical="top"/>
    </xf>
    <xf numFmtId="3" fontId="1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 wrapText="1"/>
    </xf>
    <xf numFmtId="187" fontId="12" fillId="0" borderId="1" xfId="3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187" fontId="12" fillId="0" borderId="1" xfId="3" applyNumberFormat="1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16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187" fontId="1" fillId="0" borderId="1" xfId="3" applyNumberFormat="1" applyFont="1" applyBorder="1" applyAlignment="1">
      <alignment horizontal="right" vertical="top" wrapText="1"/>
    </xf>
    <xf numFmtId="187" fontId="12" fillId="0" borderId="16" xfId="3" applyNumberFormat="1" applyFont="1" applyBorder="1" applyAlignment="1">
      <alignment horizontal="right" vertical="top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left" vertical="top" wrapText="1"/>
    </xf>
    <xf numFmtId="49" fontId="12" fillId="0" borderId="1" xfId="4" applyNumberFormat="1" applyFont="1" applyBorder="1" applyAlignment="1">
      <alignment vertical="top" wrapText="1"/>
    </xf>
    <xf numFmtId="187" fontId="13" fillId="0" borderId="1" xfId="3" applyNumberFormat="1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187" fontId="13" fillId="0" borderId="1" xfId="3" applyNumberFormat="1" applyFont="1" applyBorder="1" applyAlignment="1">
      <alignment horizontal="right" vertical="top" wrapText="1"/>
    </xf>
    <xf numFmtId="187" fontId="13" fillId="0" borderId="1" xfId="0" applyNumberFormat="1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187" fontId="12" fillId="0" borderId="4" xfId="3" applyNumberFormat="1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3" fontId="12" fillId="0" borderId="2" xfId="0" applyNumberFormat="1" applyFont="1" applyBorder="1" applyAlignment="1">
      <alignment horizontal="center" vertical="top"/>
    </xf>
    <xf numFmtId="187" fontId="12" fillId="0" borderId="2" xfId="3" applyNumberFormat="1" applyFont="1" applyFill="1" applyBorder="1" applyAlignment="1">
      <alignment horizontal="center" vertical="top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" fontId="12" fillId="0" borderId="5" xfId="0" applyNumberFormat="1" applyFont="1" applyBorder="1" applyAlignment="1">
      <alignment vertical="top"/>
    </xf>
    <xf numFmtId="3" fontId="12" fillId="0" borderId="2" xfId="0" applyNumberFormat="1" applyFont="1" applyBorder="1" applyAlignment="1">
      <alignment vertical="top"/>
    </xf>
    <xf numFmtId="187" fontId="12" fillId="0" borderId="5" xfId="3" applyNumberFormat="1" applyFont="1" applyFill="1" applyBorder="1" applyAlignment="1">
      <alignment vertical="top"/>
    </xf>
    <xf numFmtId="187" fontId="12" fillId="0" borderId="1" xfId="3" applyNumberFormat="1" applyFont="1" applyFill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87" fontId="13" fillId="0" borderId="0" xfId="3" applyNumberFormat="1" applyFont="1" applyAlignment="1">
      <alignment horizontal="right" vertical="top" wrapText="1"/>
    </xf>
    <xf numFmtId="0" fontId="3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187" fontId="13" fillId="0" borderId="1" xfId="3" applyNumberFormat="1" applyFont="1" applyBorder="1" applyAlignment="1">
      <alignment horizontal="center" vertical="top" wrapText="1"/>
    </xf>
    <xf numFmtId="0" fontId="12" fillId="0" borderId="1" xfId="5" applyFont="1" applyBorder="1" applyAlignment="1">
      <alignment vertical="top" wrapText="1"/>
    </xf>
    <xf numFmtId="3" fontId="12" fillId="0" borderId="1" xfId="5" applyNumberFormat="1" applyFont="1" applyBorder="1" applyAlignment="1">
      <alignment vertical="top"/>
    </xf>
    <xf numFmtId="0" fontId="12" fillId="0" borderId="1" xfId="5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left" vertical="top" wrapText="1"/>
    </xf>
    <xf numFmtId="187" fontId="12" fillId="0" borderId="0" xfId="0" applyNumberFormat="1" applyFont="1"/>
    <xf numFmtId="0" fontId="12" fillId="2" borderId="0" xfId="0" applyFont="1" applyFill="1" applyAlignment="1">
      <alignment vertical="top" wrapText="1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187" fontId="12" fillId="0" borderId="1" xfId="3" applyNumberFormat="1" applyFont="1" applyFill="1" applyBorder="1" applyAlignment="1">
      <alignment horizontal="center" vertical="top" wrapText="1"/>
    </xf>
    <xf numFmtId="187" fontId="12" fillId="0" borderId="1" xfId="3" applyNumberFormat="1" applyFont="1" applyFill="1" applyBorder="1" applyAlignment="1">
      <alignment horizontal="right" vertical="top" wrapText="1"/>
    </xf>
    <xf numFmtId="0" fontId="30" fillId="0" borderId="0" xfId="0" applyFont="1" applyAlignment="1">
      <alignment vertical="top" wrapText="1"/>
    </xf>
    <xf numFmtId="187" fontId="1" fillId="0" borderId="1" xfId="3" applyNumberFormat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187" fontId="5" fillId="0" borderId="0" xfId="3" applyNumberFormat="1" applyFont="1" applyFill="1" applyAlignment="1">
      <alignment vertical="top" wrapText="1"/>
    </xf>
    <xf numFmtId="187" fontId="1" fillId="0" borderId="0" xfId="3" applyNumberFormat="1" applyFont="1" applyFill="1" applyAlignment="1">
      <alignment vertical="top" wrapText="1"/>
    </xf>
    <xf numFmtId="0" fontId="40" fillId="0" borderId="0" xfId="0" applyFont="1" applyAlignment="1">
      <alignment vertical="top" wrapText="1"/>
    </xf>
    <xf numFmtId="187" fontId="4" fillId="0" borderId="1" xfId="3" applyNumberFormat="1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187" fontId="1" fillId="0" borderId="1" xfId="3" applyNumberFormat="1" applyFont="1" applyFill="1" applyBorder="1" applyAlignment="1">
      <alignment horizontal="center" vertical="top" wrapText="1"/>
    </xf>
    <xf numFmtId="3" fontId="12" fillId="0" borderId="4" xfId="0" applyNumberFormat="1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187" fontId="12" fillId="0" borderId="1" xfId="3" applyNumberFormat="1" applyFont="1" applyFill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4" fillId="0" borderId="1" xfId="0" quotePrefix="1" applyFont="1" applyBorder="1" applyAlignment="1">
      <alignment horizontal="left" vertical="top" wrapText="1"/>
    </xf>
    <xf numFmtId="187" fontId="4" fillId="0" borderId="1" xfId="3" quotePrefix="1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0" fontId="6" fillId="0" borderId="0" xfId="0" applyFont="1"/>
    <xf numFmtId="187" fontId="6" fillId="0" borderId="0" xfId="3" applyNumberFormat="1" applyFont="1" applyFill="1" applyAlignment="1">
      <alignment horizontal="center"/>
    </xf>
    <xf numFmtId="187" fontId="6" fillId="0" borderId="0" xfId="3" applyNumberFormat="1" applyFont="1" applyFill="1"/>
    <xf numFmtId="187" fontId="6" fillId="0" borderId="0" xfId="3" applyNumberFormat="1" applyFont="1" applyFill="1" applyAlignment="1"/>
    <xf numFmtId="0" fontId="1" fillId="0" borderId="0" xfId="0" applyFont="1" applyAlignment="1">
      <alignment horizontal="left" vertical="top" wrapText="1"/>
    </xf>
    <xf numFmtId="187" fontId="1" fillId="0" borderId="0" xfId="3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87" fontId="40" fillId="0" borderId="0" xfId="3" applyNumberFormat="1" applyFont="1" applyFill="1" applyAlignment="1">
      <alignment vertical="top" wrapText="1"/>
    </xf>
    <xf numFmtId="0" fontId="34" fillId="3" borderId="0" xfId="0" applyFont="1" applyFill="1" applyAlignment="1">
      <alignment vertical="top" wrapText="1"/>
    </xf>
    <xf numFmtId="0" fontId="12" fillId="3" borderId="0" xfId="0" quotePrefix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29" fillId="3" borderId="0" xfId="0" applyFont="1" applyFill="1" applyAlignment="1">
      <alignment vertical="top"/>
    </xf>
    <xf numFmtId="0" fontId="19" fillId="3" borderId="0" xfId="0" applyFont="1" applyFill="1" applyAlignment="1">
      <alignment vertical="top" wrapText="1"/>
    </xf>
    <xf numFmtId="0" fontId="12" fillId="3" borderId="0" xfId="0" applyFont="1" applyFill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3" fontId="15" fillId="3" borderId="1" xfId="0" applyNumberFormat="1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left" vertical="top" wrapText="1"/>
    </xf>
    <xf numFmtId="187" fontId="14" fillId="3" borderId="1" xfId="3" applyNumberFormat="1" applyFont="1" applyFill="1" applyBorder="1" applyAlignment="1">
      <alignment horizontal="left" vertical="top"/>
    </xf>
    <xf numFmtId="0" fontId="12" fillId="3" borderId="4" xfId="0" applyFont="1" applyFill="1" applyBorder="1" applyAlignment="1">
      <alignment vertical="top" wrapText="1"/>
    </xf>
    <xf numFmtId="187" fontId="12" fillId="3" borderId="4" xfId="3" applyNumberFormat="1" applyFont="1" applyFill="1" applyBorder="1" applyAlignment="1">
      <alignment horizontal="right" vertical="top"/>
    </xf>
    <xf numFmtId="187" fontId="12" fillId="3" borderId="4" xfId="3" applyNumberFormat="1" applyFont="1" applyFill="1" applyBorder="1" applyAlignment="1">
      <alignment vertical="top"/>
    </xf>
    <xf numFmtId="0" fontId="12" fillId="3" borderId="0" xfId="0" applyFont="1" applyFill="1" applyAlignment="1">
      <alignment vertical="top"/>
    </xf>
    <xf numFmtId="0" fontId="12" fillId="3" borderId="5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vertical="top" wrapText="1"/>
    </xf>
    <xf numFmtId="43" fontId="12" fillId="3" borderId="5" xfId="3" applyFont="1" applyFill="1" applyBorder="1" applyAlignment="1">
      <alignment horizontal="right" vertical="top"/>
    </xf>
    <xf numFmtId="43" fontId="12" fillId="3" borderId="5" xfId="3" applyFont="1" applyFill="1" applyBorder="1" applyAlignment="1">
      <alignment vertical="top"/>
    </xf>
    <xf numFmtId="0" fontId="12" fillId="3" borderId="0" xfId="0" applyFont="1" applyFill="1"/>
    <xf numFmtId="0" fontId="12" fillId="3" borderId="2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vertical="top" wrapText="1"/>
    </xf>
    <xf numFmtId="43" fontId="12" fillId="3" borderId="2" xfId="3" applyFont="1" applyFill="1" applyBorder="1" applyAlignment="1">
      <alignment horizontal="right" vertical="top"/>
    </xf>
    <xf numFmtId="43" fontId="12" fillId="3" borderId="2" xfId="3" applyFont="1" applyFill="1" applyBorder="1" applyAlignment="1">
      <alignment vertical="top"/>
    </xf>
    <xf numFmtId="0" fontId="12" fillId="3" borderId="5" xfId="0" applyFont="1" applyFill="1" applyBorder="1" applyAlignment="1">
      <alignment vertical="top"/>
    </xf>
    <xf numFmtId="187" fontId="12" fillId="3" borderId="5" xfId="3" applyNumberFormat="1" applyFont="1" applyFill="1" applyBorder="1" applyAlignment="1">
      <alignment horizontal="right" vertical="top"/>
    </xf>
    <xf numFmtId="187" fontId="12" fillId="3" borderId="5" xfId="3" applyNumberFormat="1" applyFont="1" applyFill="1" applyBorder="1" applyAlignment="1">
      <alignment vertical="top"/>
    </xf>
    <xf numFmtId="0" fontId="12" fillId="3" borderId="2" xfId="0" applyFont="1" applyFill="1" applyBorder="1" applyAlignment="1">
      <alignment vertical="top"/>
    </xf>
    <xf numFmtId="187" fontId="12" fillId="3" borderId="2" xfId="3" applyNumberFormat="1" applyFont="1" applyFill="1" applyBorder="1" applyAlignment="1">
      <alignment horizontal="right" vertical="top"/>
    </xf>
    <xf numFmtId="187" fontId="12" fillId="3" borderId="2" xfId="3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vertical="top"/>
    </xf>
    <xf numFmtId="0" fontId="12" fillId="3" borderId="17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vertical="top" wrapText="1"/>
    </xf>
    <xf numFmtId="187" fontId="12" fillId="3" borderId="1" xfId="3" applyNumberFormat="1" applyFont="1" applyFill="1" applyBorder="1" applyAlignment="1">
      <alignment horizontal="right" vertical="top"/>
    </xf>
    <xf numFmtId="187" fontId="12" fillId="3" borderId="1" xfId="3" applyNumberFormat="1" applyFont="1" applyFill="1" applyBorder="1" applyAlignment="1">
      <alignment vertical="top"/>
    </xf>
    <xf numFmtId="0" fontId="12" fillId="3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right" vertical="top"/>
    </xf>
    <xf numFmtId="0" fontId="12" fillId="3" borderId="8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right" vertical="top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15" fillId="3" borderId="1" xfId="0" quotePrefix="1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3" fontId="14" fillId="3" borderId="1" xfId="0" applyNumberFormat="1" applyFont="1" applyFill="1" applyBorder="1" applyAlignment="1">
      <alignment horizontal="left" vertical="top" wrapText="1"/>
    </xf>
    <xf numFmtId="187" fontId="12" fillId="3" borderId="1" xfId="3" applyNumberFormat="1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center" vertical="top" wrapText="1"/>
    </xf>
    <xf numFmtId="187" fontId="12" fillId="3" borderId="1" xfId="3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187" fontId="1" fillId="3" borderId="1" xfId="3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3" fontId="12" fillId="3" borderId="1" xfId="0" applyNumberFormat="1" applyFont="1" applyFill="1" applyBorder="1" applyAlignment="1">
      <alignment horizontal="right" vertical="top" wrapText="1"/>
    </xf>
    <xf numFmtId="3" fontId="14" fillId="3" borderId="1" xfId="0" applyNumberFormat="1" applyFont="1" applyFill="1" applyBorder="1" applyAlignment="1">
      <alignment horizontal="right" vertical="top" wrapText="1"/>
    </xf>
    <xf numFmtId="3" fontId="14" fillId="3" borderId="1" xfId="0" applyNumberFormat="1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187" fontId="13" fillId="3" borderId="12" xfId="0" applyNumberFormat="1" applyFont="1" applyFill="1" applyBorder="1" applyAlignment="1">
      <alignment horizontal="center" vertical="top" wrapText="1"/>
    </xf>
    <xf numFmtId="3" fontId="13" fillId="3" borderId="12" xfId="0" applyNumberFormat="1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left"/>
    </xf>
    <xf numFmtId="0" fontId="17" fillId="3" borderId="0" xfId="0" applyFont="1" applyFill="1"/>
    <xf numFmtId="3" fontId="12" fillId="0" borderId="0" xfId="0" applyNumberFormat="1" applyFont="1" applyAlignment="1">
      <alignment horizontal="right" vertical="top" wrapText="1"/>
    </xf>
    <xf numFmtId="3" fontId="1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3" fontId="12" fillId="0" borderId="4" xfId="0" applyNumberFormat="1" applyFont="1" applyBorder="1" applyAlignment="1">
      <alignment horizontal="right" vertical="top"/>
    </xf>
    <xf numFmtId="3" fontId="12" fillId="0" borderId="5" xfId="0" applyNumberFormat="1" applyFont="1" applyBorder="1" applyAlignment="1">
      <alignment horizontal="right" vertical="top"/>
    </xf>
    <xf numFmtId="3" fontId="12" fillId="0" borderId="2" xfId="0" applyNumberFormat="1" applyFont="1" applyBorder="1" applyAlignment="1">
      <alignment horizontal="right" vertical="top"/>
    </xf>
    <xf numFmtId="3" fontId="12" fillId="0" borderId="4" xfId="0" applyNumberFormat="1" applyFont="1" applyBorder="1" applyAlignment="1">
      <alignment vertical="top"/>
    </xf>
    <xf numFmtId="3" fontId="12" fillId="0" borderId="5" xfId="0" applyNumberFormat="1" applyFont="1" applyBorder="1" applyAlignment="1">
      <alignment vertical="top"/>
    </xf>
    <xf numFmtId="3" fontId="12" fillId="0" borderId="2" xfId="0" applyNumberFormat="1" applyFont="1" applyBorder="1" applyAlignment="1">
      <alignment vertical="top"/>
    </xf>
    <xf numFmtId="3" fontId="12" fillId="0" borderId="5" xfId="0" applyNumberFormat="1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87" fontId="15" fillId="0" borderId="4" xfId="3" applyNumberFormat="1" applyFont="1" applyFill="1" applyBorder="1" applyAlignment="1">
      <alignment horizontal="center" vertical="center" wrapText="1"/>
    </xf>
    <xf numFmtId="187" fontId="15" fillId="0" borderId="5" xfId="3" applyNumberFormat="1" applyFont="1" applyFill="1" applyBorder="1" applyAlignment="1">
      <alignment horizontal="center" vertical="center" wrapText="1"/>
    </xf>
    <xf numFmtId="187" fontId="15" fillId="0" borderId="2" xfId="3" applyNumberFormat="1" applyFont="1" applyFill="1" applyBorder="1" applyAlignment="1">
      <alignment horizontal="center" vertical="center" wrapText="1"/>
    </xf>
    <xf numFmtId="0" fontId="19" fillId="0" borderId="0" xfId="0" quotePrefix="1" applyFont="1" applyAlignment="1">
      <alignment horizontal="center" vertical="top" wrapText="1"/>
    </xf>
    <xf numFmtId="0" fontId="45" fillId="0" borderId="0" xfId="0" quotePrefix="1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31" fillId="3" borderId="0" xfId="0" applyFont="1" applyFill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45" fillId="3" borderId="18" xfId="0" quotePrefix="1" applyFont="1" applyFill="1" applyBorder="1" applyAlignment="1">
      <alignment horizontal="center" vertical="top" wrapText="1"/>
    </xf>
    <xf numFmtId="0" fontId="45" fillId="3" borderId="0" xfId="0" quotePrefix="1" applyFont="1" applyFill="1" applyAlignment="1">
      <alignment horizontal="center" vertical="top" wrapText="1"/>
    </xf>
    <xf numFmtId="0" fontId="43" fillId="3" borderId="0" xfId="0" applyFont="1" applyFill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/>
    </xf>
    <xf numFmtId="0" fontId="4" fillId="3" borderId="15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15" fillId="3" borderId="6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</cellXfs>
  <cellStyles count="6">
    <cellStyle name="Normal 2" xfId="4" xr:uid="{00000000-0005-0000-0000-000000000000}"/>
    <cellStyle name="Normal 2 2" xfId="5" xr:uid="{00000000-0005-0000-0000-000001000000}"/>
    <cellStyle name="Normal 3" xfId="1" xr:uid="{00000000-0005-0000-0000-000002000000}"/>
    <cellStyle name="Normal 5" xfId="2" xr:uid="{00000000-0005-0000-0000-000003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473A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%20X/AppData/Roaming/Microsoft/Excel/&#3649;&#3612;&#3609;&#3611;&#3599;&#3636;&#3610;&#3633;&#3605;&#3636;&#3591;&#3634;&#3609;%20&#3629;&#3614;.&#3626;&#3608;.&#3614;&#3619;.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ก.1ก.1"/>
      <sheetName val="ก.1ก.2"/>
      <sheetName val="ก.1ก.3"/>
      <sheetName val="ก.2ก.4"/>
      <sheetName val="ก.2ก.5"/>
      <sheetName val="ก.2ก.6"/>
      <sheetName val="ก.3ก.7"/>
      <sheetName val="ก.3ก.8"/>
    </sheetNames>
    <sheetDataSet>
      <sheetData sheetId="0"/>
      <sheetData sheetId="1">
        <row r="14">
          <cell r="E14">
            <v>70000</v>
          </cell>
        </row>
      </sheetData>
      <sheetData sheetId="2">
        <row r="8">
          <cell r="E8">
            <v>1750000</v>
          </cell>
        </row>
        <row r="11">
          <cell r="E11">
            <v>500000</v>
          </cell>
        </row>
        <row r="28">
          <cell r="E28">
            <v>415000</v>
          </cell>
        </row>
      </sheetData>
      <sheetData sheetId="3">
        <row r="6">
          <cell r="E6">
            <v>883200</v>
          </cell>
        </row>
        <row r="12">
          <cell r="E12">
            <v>850000</v>
          </cell>
        </row>
      </sheetData>
      <sheetData sheetId="4">
        <row r="13">
          <cell r="E13">
            <v>750000</v>
          </cell>
        </row>
      </sheetData>
      <sheetData sheetId="5" refreshError="1"/>
      <sheetData sheetId="6" refreshError="1"/>
      <sheetData sheetId="7" refreshError="1"/>
      <sheetData sheetId="8">
        <row r="15">
          <cell r="E15">
            <v>1644400</v>
          </cell>
        </row>
        <row r="22">
          <cell r="E22">
            <v>635000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zoomScale="80" zoomScaleNormal="80" workbookViewId="0">
      <pane ySplit="6" topLeftCell="A7" activePane="bottomLeft" state="frozen"/>
      <selection pane="bottomLeft" activeCell="F15" sqref="F15"/>
    </sheetView>
  </sheetViews>
  <sheetFormatPr defaultColWidth="9" defaultRowHeight="14.25"/>
  <cols>
    <col min="1" max="1" width="5.625" style="1" bestFit="1" customWidth="1"/>
    <col min="2" max="2" width="33.375" style="1" bestFit="1" customWidth="1"/>
    <col min="3" max="3" width="9.125" style="1" customWidth="1"/>
    <col min="4" max="4" width="12.375" style="1" bestFit="1" customWidth="1"/>
    <col min="5" max="5" width="8" style="1" bestFit="1" customWidth="1"/>
    <col min="6" max="6" width="12.375" style="1" bestFit="1" customWidth="1"/>
    <col min="7" max="7" width="8" style="1" bestFit="1" customWidth="1"/>
    <col min="8" max="8" width="12.375" style="1" bestFit="1" customWidth="1"/>
    <col min="9" max="9" width="8" style="1" bestFit="1" customWidth="1"/>
    <col min="10" max="10" width="10.125" style="1" bestFit="1" customWidth="1"/>
    <col min="11" max="11" width="8" style="1" bestFit="1" customWidth="1"/>
    <col min="12" max="12" width="10.125" style="1" bestFit="1" customWidth="1"/>
    <col min="13" max="13" width="8" style="1" bestFit="1" customWidth="1"/>
    <col min="14" max="14" width="12.125" style="18" bestFit="1" customWidth="1"/>
    <col min="15" max="16384" width="9" style="1"/>
  </cols>
  <sheetData>
    <row r="1" spans="1:14" s="8" customFormat="1" ht="26.25">
      <c r="A1" s="309" t="s">
        <v>270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s="9" customFormat="1" ht="26.25">
      <c r="A2" s="309" t="s">
        <v>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s="7" customFormat="1" ht="11.25" customHeight="1">
      <c r="N3" s="23"/>
    </row>
    <row r="4" spans="1:14" ht="20.25" customHeight="1">
      <c r="A4" s="311" t="s">
        <v>1</v>
      </c>
      <c r="B4" s="311" t="s">
        <v>2</v>
      </c>
      <c r="C4" s="314" t="s">
        <v>262</v>
      </c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</row>
    <row r="5" spans="1:14" ht="20.25" customHeight="1">
      <c r="A5" s="312"/>
      <c r="B5" s="312"/>
      <c r="C5" s="314" t="s">
        <v>25</v>
      </c>
      <c r="D5" s="316"/>
      <c r="E5" s="314" t="s">
        <v>263</v>
      </c>
      <c r="F5" s="316"/>
      <c r="G5" s="314" t="s">
        <v>264</v>
      </c>
      <c r="H5" s="316"/>
      <c r="I5" s="314" t="s">
        <v>265</v>
      </c>
      <c r="J5" s="316"/>
      <c r="K5" s="317" t="s">
        <v>266</v>
      </c>
      <c r="L5" s="318"/>
      <c r="M5" s="308" t="s">
        <v>267</v>
      </c>
      <c r="N5" s="308"/>
    </row>
    <row r="6" spans="1:14" ht="40.5">
      <c r="A6" s="313"/>
      <c r="B6" s="313"/>
      <c r="C6" s="26" t="s">
        <v>268</v>
      </c>
      <c r="D6" s="37" t="s">
        <v>269</v>
      </c>
      <c r="E6" s="26" t="s">
        <v>268</v>
      </c>
      <c r="F6" s="37" t="s">
        <v>269</v>
      </c>
      <c r="G6" s="26" t="s">
        <v>268</v>
      </c>
      <c r="H6" s="37" t="s">
        <v>269</v>
      </c>
      <c r="I6" s="26" t="s">
        <v>268</v>
      </c>
      <c r="J6" s="37" t="s">
        <v>269</v>
      </c>
      <c r="K6" s="26" t="s">
        <v>268</v>
      </c>
      <c r="L6" s="37" t="s">
        <v>269</v>
      </c>
      <c r="M6" s="26" t="s">
        <v>268</v>
      </c>
      <c r="N6" s="37" t="s">
        <v>269</v>
      </c>
    </row>
    <row r="7" spans="1:14" ht="23.25">
      <c r="A7" s="25" t="s">
        <v>6</v>
      </c>
      <c r="B7" s="26"/>
      <c r="C7" s="26"/>
      <c r="D7" s="126"/>
      <c r="E7" s="26"/>
      <c r="F7" s="126"/>
      <c r="G7" s="26"/>
      <c r="H7" s="126"/>
      <c r="I7" s="26"/>
      <c r="J7" s="26"/>
      <c r="K7" s="26"/>
      <c r="L7" s="27"/>
      <c r="M7" s="27"/>
      <c r="N7" s="27"/>
    </row>
    <row r="8" spans="1:14" ht="20.25">
      <c r="A8" s="4">
        <v>1</v>
      </c>
      <c r="B8" s="5" t="s">
        <v>7</v>
      </c>
      <c r="C8" s="4">
        <v>2</v>
      </c>
      <c r="D8" s="79">
        <f>SUM(F1A1!D12:D13)</f>
        <v>35000</v>
      </c>
      <c r="E8" s="4"/>
      <c r="F8" s="79"/>
      <c r="G8" s="4">
        <v>1</v>
      </c>
      <c r="H8" s="79">
        <f>'[1]ก.1ก.1'!E14</f>
        <v>70000</v>
      </c>
      <c r="I8" s="5"/>
      <c r="J8" s="5"/>
      <c r="K8" s="4"/>
      <c r="L8" s="125"/>
      <c r="M8" s="37">
        <f t="shared" ref="M8:N10" si="0">C8+E8+G8</f>
        <v>3</v>
      </c>
      <c r="N8" s="27">
        <f t="shared" si="0"/>
        <v>105000</v>
      </c>
    </row>
    <row r="9" spans="1:14" ht="20.25">
      <c r="A9" s="4">
        <v>2</v>
      </c>
      <c r="B9" s="5" t="s">
        <v>8</v>
      </c>
      <c r="C9" s="4">
        <v>3</v>
      </c>
      <c r="D9" s="79">
        <f>'[1]ก.1ก.2'!E8</f>
        <v>1750000</v>
      </c>
      <c r="E9" s="4">
        <v>1</v>
      </c>
      <c r="F9" s="79">
        <f>'[1]ก.1ก.2'!E11</f>
        <v>500000</v>
      </c>
      <c r="G9" s="4">
        <v>15</v>
      </c>
      <c r="H9" s="79">
        <f>'[1]ก.1ก.2'!E28</f>
        <v>415000</v>
      </c>
      <c r="I9" s="5"/>
      <c r="J9" s="5"/>
      <c r="K9" s="4"/>
      <c r="L9" s="125"/>
      <c r="M9" s="37">
        <f t="shared" si="0"/>
        <v>19</v>
      </c>
      <c r="N9" s="27">
        <f t="shared" si="0"/>
        <v>2665000</v>
      </c>
    </row>
    <row r="10" spans="1:14" ht="20.25">
      <c r="A10" s="4">
        <v>3</v>
      </c>
      <c r="B10" s="5" t="s">
        <v>9</v>
      </c>
      <c r="C10" s="4">
        <v>1</v>
      </c>
      <c r="D10" s="79">
        <f>'[1]ก.1ก.3'!E6</f>
        <v>883200</v>
      </c>
      <c r="E10" s="4">
        <v>4</v>
      </c>
      <c r="F10" s="79">
        <f>'[1]ก.1ก.3'!E12</f>
        <v>850000</v>
      </c>
      <c r="G10" s="4"/>
      <c r="H10" s="79"/>
      <c r="I10" s="5"/>
      <c r="J10" s="5"/>
      <c r="K10" s="4"/>
      <c r="L10" s="125"/>
      <c r="M10" s="37">
        <f t="shared" si="0"/>
        <v>5</v>
      </c>
      <c r="N10" s="27">
        <f t="shared" si="0"/>
        <v>1733200</v>
      </c>
    </row>
    <row r="11" spans="1:14" s="28" customFormat="1" ht="20.25">
      <c r="A11" s="26"/>
      <c r="B11" s="26" t="s">
        <v>10</v>
      </c>
      <c r="C11" s="26">
        <f t="shared" ref="C11:H11" si="1">SUM(C8:C10)</f>
        <v>6</v>
      </c>
      <c r="D11" s="126">
        <f t="shared" si="1"/>
        <v>2668200</v>
      </c>
      <c r="E11" s="26">
        <f t="shared" si="1"/>
        <v>5</v>
      </c>
      <c r="F11" s="126">
        <f t="shared" si="1"/>
        <v>1350000</v>
      </c>
      <c r="G11" s="26">
        <f t="shared" si="1"/>
        <v>16</v>
      </c>
      <c r="H11" s="126">
        <f t="shared" si="1"/>
        <v>485000</v>
      </c>
      <c r="I11" s="26"/>
      <c r="J11" s="26"/>
      <c r="K11" s="26"/>
      <c r="L11" s="41"/>
      <c r="M11" s="37"/>
      <c r="N11" s="27"/>
    </row>
    <row r="12" spans="1:14" s="31" customFormat="1" ht="23.25">
      <c r="A12" s="29" t="s">
        <v>11</v>
      </c>
      <c r="B12" s="29"/>
      <c r="C12" s="30"/>
      <c r="D12" s="80"/>
      <c r="E12" s="30"/>
      <c r="F12" s="80"/>
      <c r="G12" s="30"/>
      <c r="H12" s="80"/>
      <c r="I12" s="29"/>
      <c r="J12" s="29"/>
      <c r="K12" s="30"/>
      <c r="L12" s="127"/>
      <c r="M12" s="37"/>
      <c r="N12" s="27"/>
    </row>
    <row r="13" spans="1:14" ht="20.25">
      <c r="A13" s="4">
        <v>4</v>
      </c>
      <c r="B13" s="5" t="s">
        <v>12</v>
      </c>
      <c r="C13" s="4"/>
      <c r="D13" s="79"/>
      <c r="E13" s="4">
        <v>5</v>
      </c>
      <c r="F13" s="79">
        <f>'[1]ก.2ก.4'!E13</f>
        <v>750000</v>
      </c>
      <c r="G13" s="4"/>
      <c r="H13" s="79"/>
      <c r="I13" s="5"/>
      <c r="J13" s="5"/>
      <c r="K13" s="4"/>
      <c r="L13" s="125"/>
      <c r="M13" s="37">
        <f>C13+E13+G13</f>
        <v>5</v>
      </c>
      <c r="N13" s="27">
        <f>D13+F13+H13</f>
        <v>750000</v>
      </c>
    </row>
    <row r="14" spans="1:14" ht="20.25">
      <c r="A14" s="4">
        <v>5</v>
      </c>
      <c r="B14" s="5" t="s">
        <v>13</v>
      </c>
      <c r="C14" s="4"/>
      <c r="D14" s="79"/>
      <c r="E14" s="4"/>
      <c r="F14" s="79"/>
      <c r="G14" s="4"/>
      <c r="H14" s="79"/>
      <c r="I14" s="5"/>
      <c r="J14" s="5"/>
      <c r="K14" s="4"/>
      <c r="L14" s="125"/>
      <c r="M14" s="37"/>
      <c r="N14" s="27"/>
    </row>
    <row r="15" spans="1:14" ht="20.25">
      <c r="A15" s="4">
        <v>6</v>
      </c>
      <c r="B15" s="5" t="s">
        <v>14</v>
      </c>
      <c r="C15" s="4"/>
      <c r="D15" s="79"/>
      <c r="E15" s="4"/>
      <c r="F15" s="79"/>
      <c r="G15" s="4"/>
      <c r="H15" s="79"/>
      <c r="I15" s="5"/>
      <c r="J15" s="5"/>
      <c r="K15" s="4"/>
      <c r="L15" s="125"/>
      <c r="M15" s="37"/>
      <c r="N15" s="27"/>
    </row>
    <row r="16" spans="1:14" s="28" customFormat="1" ht="20.25">
      <c r="A16" s="26"/>
      <c r="B16" s="26" t="s">
        <v>10</v>
      </c>
      <c r="C16" s="26"/>
      <c r="D16" s="126"/>
      <c r="E16" s="26">
        <f>SUM(E13:E15)</f>
        <v>5</v>
      </c>
      <c r="F16" s="126">
        <f>SUM(F13:F15)</f>
        <v>750000</v>
      </c>
      <c r="G16" s="26"/>
      <c r="H16" s="126"/>
      <c r="I16" s="26"/>
      <c r="J16" s="26"/>
      <c r="K16" s="26"/>
      <c r="L16" s="41"/>
      <c r="M16" s="37"/>
      <c r="N16" s="27"/>
    </row>
    <row r="17" spans="1:14" ht="23.25">
      <c r="A17" s="32" t="s">
        <v>15</v>
      </c>
      <c r="B17" s="5"/>
      <c r="C17" s="4"/>
      <c r="D17" s="79"/>
      <c r="E17" s="4"/>
      <c r="F17" s="79"/>
      <c r="G17" s="4"/>
      <c r="H17" s="79"/>
      <c r="I17" s="5"/>
      <c r="J17" s="5"/>
      <c r="K17" s="4"/>
      <c r="L17" s="125"/>
      <c r="M17" s="37"/>
      <c r="N17" s="27"/>
    </row>
    <row r="18" spans="1:14" ht="40.5">
      <c r="A18" s="4">
        <v>7</v>
      </c>
      <c r="B18" s="5" t="s">
        <v>16</v>
      </c>
      <c r="C18" s="4"/>
      <c r="D18" s="79"/>
      <c r="E18" s="4"/>
      <c r="F18" s="79"/>
      <c r="G18" s="4"/>
      <c r="H18" s="79"/>
      <c r="I18" s="5"/>
      <c r="J18" s="5"/>
      <c r="K18" s="4"/>
      <c r="L18" s="125"/>
      <c r="M18" s="37"/>
      <c r="N18" s="27"/>
    </row>
    <row r="19" spans="1:14" ht="20.25">
      <c r="A19" s="4">
        <v>8</v>
      </c>
      <c r="B19" s="5" t="s">
        <v>17</v>
      </c>
      <c r="C19" s="4">
        <v>10</v>
      </c>
      <c r="D19" s="79">
        <f>'[1]ก.3ก.8'!E15</f>
        <v>1644400</v>
      </c>
      <c r="E19" s="4"/>
      <c r="F19" s="79"/>
      <c r="G19" s="4">
        <v>3</v>
      </c>
      <c r="H19" s="79">
        <f>'[1]ก.3ก.8'!E22</f>
        <v>635000</v>
      </c>
      <c r="I19" s="5"/>
      <c r="J19" s="5"/>
      <c r="K19" s="4"/>
      <c r="L19" s="125"/>
      <c r="M19" s="37">
        <f>C19+E19+G19</f>
        <v>13</v>
      </c>
      <c r="N19" s="27">
        <f>D19+F19+H19</f>
        <v>2279400</v>
      </c>
    </row>
    <row r="20" spans="1:14" s="28" customFormat="1" ht="21" thickBot="1">
      <c r="A20" s="33"/>
      <c r="B20" s="34" t="s">
        <v>10</v>
      </c>
      <c r="C20" s="34">
        <f t="shared" ref="C20:H20" si="2">SUM(C18:C19)</f>
        <v>10</v>
      </c>
      <c r="D20" s="128">
        <f t="shared" si="2"/>
        <v>1644400</v>
      </c>
      <c r="E20" s="34"/>
      <c r="F20" s="128"/>
      <c r="G20" s="34">
        <f t="shared" si="2"/>
        <v>3</v>
      </c>
      <c r="H20" s="128">
        <f t="shared" si="2"/>
        <v>635000</v>
      </c>
      <c r="I20" s="34"/>
      <c r="J20" s="34"/>
      <c r="K20" s="33"/>
      <c r="L20" s="42"/>
      <c r="M20" s="129"/>
      <c r="N20" s="130"/>
    </row>
    <row r="21" spans="1:14" s="36" customFormat="1" ht="21" thickTop="1">
      <c r="A21" s="35"/>
      <c r="B21" s="35" t="s">
        <v>18</v>
      </c>
      <c r="C21" s="35">
        <f t="shared" ref="C21:H21" si="3">C11+C16+C20</f>
        <v>16</v>
      </c>
      <c r="D21" s="43">
        <f t="shared" si="3"/>
        <v>4312600</v>
      </c>
      <c r="E21" s="35">
        <f t="shared" si="3"/>
        <v>10</v>
      </c>
      <c r="F21" s="43">
        <f t="shared" si="3"/>
        <v>2100000</v>
      </c>
      <c r="G21" s="35">
        <f t="shared" si="3"/>
        <v>19</v>
      </c>
      <c r="H21" s="43">
        <f t="shared" si="3"/>
        <v>1120000</v>
      </c>
      <c r="I21" s="35"/>
      <c r="J21" s="35"/>
      <c r="K21" s="35"/>
      <c r="L21" s="43"/>
      <c r="M21" s="131">
        <f>C21+E21+G21</f>
        <v>45</v>
      </c>
      <c r="N21" s="132">
        <f>D21+F21+H21</f>
        <v>7532600</v>
      </c>
    </row>
    <row r="22" spans="1:14">
      <c r="F22" s="133"/>
    </row>
  </sheetData>
  <mergeCells count="11">
    <mergeCell ref="M5:N5"/>
    <mergeCell ref="A1:N1"/>
    <mergeCell ref="A2:N2"/>
    <mergeCell ref="A4:A6"/>
    <mergeCell ref="B4:B6"/>
    <mergeCell ref="C4:N4"/>
    <mergeCell ref="C5:D5"/>
    <mergeCell ref="E5:F5"/>
    <mergeCell ref="G5:H5"/>
    <mergeCell ref="I5:J5"/>
    <mergeCell ref="K5:L5"/>
  </mergeCells>
  <pageMargins left="0.37" right="0.15748031496062992" top="0.59055118110236227" bottom="0.19685039370078741" header="0.31496062992125984" footer="0.15748031496062992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N61"/>
  <sheetViews>
    <sheetView view="pageBreakPreview" topLeftCell="B1" zoomScaleNormal="90" zoomScaleSheetLayoutView="100" workbookViewId="0">
      <pane ySplit="7" topLeftCell="A35" activePane="bottomLeft" state="frozen"/>
      <selection pane="bottomLeft" activeCell="A47" sqref="A47:N47"/>
    </sheetView>
  </sheetViews>
  <sheetFormatPr defaultColWidth="9" defaultRowHeight="15"/>
  <cols>
    <col min="1" max="1" width="8.625" style="215" customWidth="1"/>
    <col min="2" max="2" width="27.875" style="215" customWidth="1"/>
    <col min="3" max="3" width="19.875" style="215" customWidth="1"/>
    <col min="4" max="4" width="15.375" style="241" bestFit="1" customWidth="1"/>
    <col min="5" max="5" width="20.375" style="215" customWidth="1"/>
    <col min="6" max="6" width="14.75" style="241" customWidth="1"/>
    <col min="7" max="7" width="18.875" style="215" customWidth="1"/>
    <col min="8" max="8" width="15.375" style="241" customWidth="1"/>
    <col min="9" max="9" width="18.125" style="215" customWidth="1"/>
    <col min="10" max="10" width="15.875" style="241" bestFit="1" customWidth="1"/>
    <col min="11" max="11" width="16.25" style="215" customWidth="1"/>
    <col min="12" max="12" width="13.375" style="241" customWidth="1"/>
    <col min="13" max="13" width="16.375" style="215" customWidth="1"/>
    <col min="14" max="14" width="19.25" style="215" customWidth="1"/>
    <col min="15" max="16384" width="9" style="215"/>
  </cols>
  <sheetData>
    <row r="1" spans="1:14" s="67" customFormat="1" ht="27">
      <c r="A1" s="356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67" customFormat="1" ht="2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s="212" customFormat="1" ht="26.25">
      <c r="A3" s="8" t="s">
        <v>55</v>
      </c>
      <c r="D3" s="213"/>
      <c r="F3" s="213"/>
      <c r="H3" s="213"/>
      <c r="J3" s="213"/>
      <c r="L3" s="213"/>
    </row>
    <row r="4" spans="1:14" s="7" customFormat="1" ht="8.25" customHeight="1">
      <c r="D4" s="214"/>
      <c r="F4" s="214"/>
      <c r="H4" s="214"/>
      <c r="J4" s="214"/>
      <c r="L4" s="214"/>
    </row>
    <row r="5" spans="1:14" ht="20.25" customHeight="1">
      <c r="A5" s="382" t="s">
        <v>19</v>
      </c>
      <c r="B5" s="385" t="s">
        <v>20</v>
      </c>
      <c r="C5" s="386" t="s">
        <v>21</v>
      </c>
      <c r="D5" s="319" t="s">
        <v>386</v>
      </c>
      <c r="E5" s="319"/>
      <c r="F5" s="319"/>
      <c r="G5" s="319"/>
      <c r="H5" s="319"/>
      <c r="I5" s="319"/>
      <c r="J5" s="319"/>
      <c r="K5" s="319"/>
      <c r="L5" s="319"/>
      <c r="M5" s="319"/>
      <c r="N5" s="385" t="s">
        <v>22</v>
      </c>
    </row>
    <row r="6" spans="1:14" ht="20.25">
      <c r="A6" s="383"/>
      <c r="B6" s="385"/>
      <c r="C6" s="387"/>
      <c r="D6" s="319">
        <v>2565</v>
      </c>
      <c r="E6" s="319"/>
      <c r="F6" s="319">
        <v>2566</v>
      </c>
      <c r="G6" s="319"/>
      <c r="H6" s="319">
        <v>2567</v>
      </c>
      <c r="I6" s="319"/>
      <c r="J6" s="319">
        <v>2568</v>
      </c>
      <c r="K6" s="319"/>
      <c r="L6" s="319">
        <v>2569</v>
      </c>
      <c r="M6" s="319"/>
      <c r="N6" s="385"/>
    </row>
    <row r="7" spans="1:14" ht="20.25">
      <c r="A7" s="384"/>
      <c r="B7" s="385"/>
      <c r="C7" s="388"/>
      <c r="D7" s="216" t="s">
        <v>23</v>
      </c>
      <c r="E7" s="136" t="s">
        <v>24</v>
      </c>
      <c r="F7" s="216" t="s">
        <v>23</v>
      </c>
      <c r="G7" s="136" t="s">
        <v>24</v>
      </c>
      <c r="H7" s="216" t="s">
        <v>23</v>
      </c>
      <c r="I7" s="136" t="s">
        <v>24</v>
      </c>
      <c r="J7" s="216" t="s">
        <v>23</v>
      </c>
      <c r="K7" s="217" t="s">
        <v>24</v>
      </c>
      <c r="L7" s="216" t="s">
        <v>23</v>
      </c>
      <c r="M7" s="217" t="s">
        <v>24</v>
      </c>
      <c r="N7" s="385"/>
    </row>
    <row r="8" spans="1:14" s="7" customFormat="1" ht="20.25">
      <c r="A8" s="379" t="s">
        <v>25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1"/>
    </row>
    <row r="9" spans="1:14" s="7" customFormat="1" ht="121.5">
      <c r="A9" s="75" t="s">
        <v>44</v>
      </c>
      <c r="B9" s="218" t="s">
        <v>471</v>
      </c>
      <c r="C9" s="219" t="s">
        <v>293</v>
      </c>
      <c r="D9" s="220">
        <v>235200</v>
      </c>
      <c r="E9" s="218" t="s">
        <v>293</v>
      </c>
      <c r="F9" s="218"/>
      <c r="G9" s="218"/>
      <c r="H9" s="218"/>
      <c r="I9" s="218"/>
      <c r="J9" s="218"/>
      <c r="K9" s="221"/>
      <c r="L9" s="218"/>
      <c r="M9" s="221"/>
      <c r="N9" s="218" t="s">
        <v>292</v>
      </c>
    </row>
    <row r="10" spans="1:14" s="7" customFormat="1" ht="40.5">
      <c r="A10" s="75" t="s">
        <v>44</v>
      </c>
      <c r="B10" s="154" t="s">
        <v>365</v>
      </c>
      <c r="C10" s="150"/>
      <c r="D10" s="150"/>
      <c r="E10" s="150"/>
      <c r="F10" s="150"/>
      <c r="G10" s="150"/>
      <c r="H10" s="139"/>
      <c r="I10" s="139"/>
      <c r="J10" s="139">
        <v>1000000</v>
      </c>
      <c r="K10" s="71" t="s">
        <v>366</v>
      </c>
      <c r="L10" s="152"/>
      <c r="M10" s="152"/>
      <c r="N10" s="222" t="s">
        <v>119</v>
      </c>
    </row>
    <row r="11" spans="1:14" s="7" customFormat="1" ht="60.75">
      <c r="A11" s="75" t="s">
        <v>44</v>
      </c>
      <c r="B11" s="68" t="s">
        <v>367</v>
      </c>
      <c r="C11" s="153"/>
      <c r="D11" s="153"/>
      <c r="E11" s="153"/>
      <c r="F11" s="153"/>
      <c r="G11" s="153"/>
      <c r="H11" s="113">
        <v>250000</v>
      </c>
      <c r="I11" s="137"/>
      <c r="J11" s="113">
        <v>250000</v>
      </c>
      <c r="K11" s="153"/>
      <c r="L11" s="153"/>
      <c r="M11" s="153"/>
      <c r="N11" s="222" t="s">
        <v>119</v>
      </c>
    </row>
    <row r="12" spans="1:14" s="7" customFormat="1" ht="60.75">
      <c r="A12" s="75" t="s">
        <v>44</v>
      </c>
      <c r="B12" s="68" t="s">
        <v>368</v>
      </c>
      <c r="C12" s="153"/>
      <c r="D12" s="153"/>
      <c r="E12" s="153"/>
      <c r="F12" s="153"/>
      <c r="G12" s="153"/>
      <c r="H12" s="146">
        <v>250000</v>
      </c>
      <c r="I12" s="144"/>
      <c r="J12" s="146">
        <v>250000</v>
      </c>
      <c r="K12" s="152"/>
      <c r="L12" s="152"/>
      <c r="M12" s="152"/>
      <c r="N12" s="222" t="s">
        <v>119</v>
      </c>
    </row>
    <row r="13" spans="1:14" s="3" customFormat="1" ht="121.5">
      <c r="A13" s="75" t="s">
        <v>44</v>
      </c>
      <c r="B13" s="71" t="s">
        <v>373</v>
      </c>
      <c r="C13" s="75" t="s">
        <v>163</v>
      </c>
      <c r="D13" s="139"/>
      <c r="E13" s="68" t="s">
        <v>369</v>
      </c>
      <c r="F13" s="139">
        <v>2000000</v>
      </c>
      <c r="G13" s="68" t="s">
        <v>369</v>
      </c>
      <c r="H13" s="139">
        <v>2000000</v>
      </c>
      <c r="I13" s="68" t="s">
        <v>369</v>
      </c>
      <c r="J13" s="139">
        <v>2000000</v>
      </c>
      <c r="K13" s="68" t="s">
        <v>369</v>
      </c>
      <c r="L13" s="69">
        <v>2000000</v>
      </c>
      <c r="M13" s="68" t="s">
        <v>369</v>
      </c>
      <c r="N13" s="222" t="s">
        <v>119</v>
      </c>
    </row>
    <row r="14" spans="1:14" s="77" customFormat="1" ht="149.25" customHeight="1">
      <c r="A14" s="75" t="s">
        <v>44</v>
      </c>
      <c r="B14" s="71" t="s">
        <v>166</v>
      </c>
      <c r="C14" s="68" t="s">
        <v>167</v>
      </c>
      <c r="D14" s="146"/>
      <c r="E14" s="68" t="s">
        <v>420</v>
      </c>
      <c r="F14" s="146">
        <v>2000000</v>
      </c>
      <c r="G14" s="68" t="s">
        <v>420</v>
      </c>
      <c r="H14" s="146">
        <v>2000000</v>
      </c>
      <c r="I14" s="68" t="s">
        <v>420</v>
      </c>
      <c r="J14" s="146">
        <v>2000000</v>
      </c>
      <c r="K14" s="68" t="s">
        <v>420</v>
      </c>
      <c r="L14" s="70">
        <v>2000000</v>
      </c>
      <c r="M14" s="68" t="s">
        <v>420</v>
      </c>
      <c r="N14" s="222" t="s">
        <v>119</v>
      </c>
    </row>
    <row r="15" spans="1:14" s="77" customFormat="1" ht="60.75">
      <c r="A15" s="75" t="s">
        <v>44</v>
      </c>
      <c r="B15" s="71" t="s">
        <v>370</v>
      </c>
      <c r="C15" s="68" t="s">
        <v>167</v>
      </c>
      <c r="D15" s="139"/>
      <c r="E15" s="68" t="s">
        <v>421</v>
      </c>
      <c r="F15" s="139">
        <v>1000000</v>
      </c>
      <c r="G15" s="68" t="s">
        <v>421</v>
      </c>
      <c r="H15" s="139">
        <v>1000000</v>
      </c>
      <c r="I15" s="68" t="s">
        <v>421</v>
      </c>
      <c r="J15" s="139">
        <v>1000000</v>
      </c>
      <c r="K15" s="68" t="s">
        <v>421</v>
      </c>
      <c r="L15" s="69">
        <v>1000000</v>
      </c>
      <c r="M15" s="68" t="s">
        <v>421</v>
      </c>
      <c r="N15" s="222" t="s">
        <v>119</v>
      </c>
    </row>
    <row r="16" spans="1:14" s="77" customFormat="1" ht="20.25">
      <c r="A16" s="379" t="s">
        <v>25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1"/>
    </row>
    <row r="17" spans="1:14" s="3" customFormat="1" ht="60.75">
      <c r="A17" s="75" t="s">
        <v>44</v>
      </c>
      <c r="B17" s="103" t="s">
        <v>371</v>
      </c>
      <c r="C17" s="68" t="s">
        <v>167</v>
      </c>
      <c r="D17" s="139"/>
      <c r="E17" s="68" t="s">
        <v>372</v>
      </c>
      <c r="F17" s="150"/>
      <c r="G17" s="151"/>
      <c r="H17" s="150"/>
      <c r="I17" s="151"/>
      <c r="J17" s="150"/>
      <c r="K17" s="151"/>
      <c r="L17" s="150"/>
      <c r="M17" s="158"/>
      <c r="N17" s="222" t="s">
        <v>119</v>
      </c>
    </row>
    <row r="18" spans="1:14" s="77" customFormat="1" ht="26.25" customHeight="1">
      <c r="A18" s="346" t="s">
        <v>27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8"/>
    </row>
    <row r="19" spans="1:14" s="77" customFormat="1" ht="409.5">
      <c r="A19" s="75" t="s">
        <v>44</v>
      </c>
      <c r="B19" s="223" t="s">
        <v>472</v>
      </c>
      <c r="C19" s="219" t="s">
        <v>474</v>
      </c>
      <c r="D19" s="224">
        <v>105000</v>
      </c>
      <c r="E19" s="218" t="s">
        <v>475</v>
      </c>
      <c r="F19" s="218"/>
      <c r="G19" s="218"/>
      <c r="H19" s="218"/>
      <c r="I19" s="218"/>
      <c r="J19" s="218"/>
      <c r="K19" s="221"/>
      <c r="L19" s="218"/>
      <c r="M19" s="221"/>
      <c r="N19" s="218" t="s">
        <v>473</v>
      </c>
    </row>
    <row r="20" spans="1:14" s="77" customFormat="1" ht="27.75" customHeight="1">
      <c r="A20" s="346" t="s">
        <v>28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8"/>
    </row>
    <row r="21" spans="1:14" s="77" customFormat="1" ht="81">
      <c r="A21" s="75" t="s">
        <v>44</v>
      </c>
      <c r="B21" s="68" t="s">
        <v>130</v>
      </c>
      <c r="C21" s="75" t="s">
        <v>108</v>
      </c>
      <c r="D21" s="75" t="s">
        <v>104</v>
      </c>
      <c r="E21" s="75" t="s">
        <v>109</v>
      </c>
      <c r="F21" s="100">
        <v>10000</v>
      </c>
      <c r="G21" s="75" t="s">
        <v>109</v>
      </c>
      <c r="H21" s="100">
        <v>10000</v>
      </c>
      <c r="I21" s="75" t="s">
        <v>109</v>
      </c>
      <c r="J21" s="100">
        <v>10000</v>
      </c>
      <c r="K21" s="75" t="s">
        <v>109</v>
      </c>
      <c r="L21" s="100">
        <v>10000</v>
      </c>
      <c r="M21" s="75" t="s">
        <v>109</v>
      </c>
      <c r="N21" s="75" t="s">
        <v>106</v>
      </c>
    </row>
    <row r="22" spans="1:14" s="7" customFormat="1" ht="101.25">
      <c r="A22" s="75" t="s">
        <v>44</v>
      </c>
      <c r="B22" s="68" t="s">
        <v>171</v>
      </c>
      <c r="C22" s="75" t="s">
        <v>108</v>
      </c>
      <c r="D22" s="100">
        <v>15000</v>
      </c>
      <c r="E22" s="75" t="s">
        <v>110</v>
      </c>
      <c r="F22" s="100">
        <v>15000</v>
      </c>
      <c r="G22" s="75" t="s">
        <v>110</v>
      </c>
      <c r="H22" s="100">
        <v>15000</v>
      </c>
      <c r="I22" s="75" t="s">
        <v>110</v>
      </c>
      <c r="J22" s="100">
        <v>15000</v>
      </c>
      <c r="K22" s="75" t="s">
        <v>110</v>
      </c>
      <c r="L22" s="100">
        <v>15000</v>
      </c>
      <c r="M22" s="75" t="s">
        <v>110</v>
      </c>
      <c r="N22" s="75" t="s">
        <v>106</v>
      </c>
    </row>
    <row r="23" spans="1:14" s="7" customFormat="1" ht="81">
      <c r="A23" s="75" t="s">
        <v>44</v>
      </c>
      <c r="B23" s="68" t="s">
        <v>422</v>
      </c>
      <c r="C23" s="75" t="s">
        <v>261</v>
      </c>
      <c r="D23" s="137" t="s">
        <v>104</v>
      </c>
      <c r="E23" s="75" t="s">
        <v>109</v>
      </c>
      <c r="F23" s="75" t="s">
        <v>104</v>
      </c>
      <c r="G23" s="75" t="s">
        <v>109</v>
      </c>
      <c r="H23" s="75" t="s">
        <v>104</v>
      </c>
      <c r="I23" s="75" t="s">
        <v>109</v>
      </c>
      <c r="J23" s="75" t="s">
        <v>104</v>
      </c>
      <c r="K23" s="75" t="s">
        <v>109</v>
      </c>
      <c r="L23" s="75" t="s">
        <v>104</v>
      </c>
      <c r="M23" s="75" t="s">
        <v>109</v>
      </c>
      <c r="N23" s="75" t="s">
        <v>113</v>
      </c>
    </row>
    <row r="24" spans="1:14" ht="81">
      <c r="A24" s="75" t="s">
        <v>44</v>
      </c>
      <c r="B24" s="68" t="s">
        <v>171</v>
      </c>
      <c r="C24" s="75" t="s">
        <v>476</v>
      </c>
      <c r="D24" s="100">
        <v>15000</v>
      </c>
      <c r="E24" s="75" t="s">
        <v>128</v>
      </c>
      <c r="F24" s="100">
        <v>15000</v>
      </c>
      <c r="G24" s="75" t="s">
        <v>128</v>
      </c>
      <c r="H24" s="100">
        <v>15000</v>
      </c>
      <c r="I24" s="75" t="s">
        <v>128</v>
      </c>
      <c r="J24" s="100">
        <v>15000</v>
      </c>
      <c r="K24" s="75" t="s">
        <v>128</v>
      </c>
      <c r="L24" s="100">
        <v>15000</v>
      </c>
      <c r="M24" s="75" t="s">
        <v>128</v>
      </c>
      <c r="N24" s="75" t="s">
        <v>113</v>
      </c>
    </row>
    <row r="25" spans="1:14" ht="81">
      <c r="A25" s="148" t="s">
        <v>44</v>
      </c>
      <c r="B25" s="68" t="s">
        <v>169</v>
      </c>
      <c r="C25" s="75" t="s">
        <v>168</v>
      </c>
      <c r="D25" s="69">
        <v>30000</v>
      </c>
      <c r="E25" s="68" t="s">
        <v>168</v>
      </c>
      <c r="F25" s="69">
        <v>30000</v>
      </c>
      <c r="G25" s="68" t="s">
        <v>168</v>
      </c>
      <c r="H25" s="69">
        <v>30000</v>
      </c>
      <c r="I25" s="68" t="s">
        <v>168</v>
      </c>
      <c r="J25" s="69">
        <v>30000</v>
      </c>
      <c r="K25" s="68" t="s">
        <v>168</v>
      </c>
      <c r="L25" s="69">
        <v>30000</v>
      </c>
      <c r="M25" s="68" t="s">
        <v>168</v>
      </c>
      <c r="N25" s="68" t="s">
        <v>170</v>
      </c>
    </row>
    <row r="26" spans="1:14" ht="22.5" customHeight="1">
      <c r="A26" s="389" t="s">
        <v>44</v>
      </c>
      <c r="B26" s="391" t="s">
        <v>131</v>
      </c>
      <c r="C26" s="206" t="s">
        <v>129</v>
      </c>
      <c r="D26" s="225">
        <v>50000</v>
      </c>
      <c r="E26" s="207" t="s">
        <v>132</v>
      </c>
      <c r="F26" s="225">
        <v>50000</v>
      </c>
      <c r="G26" s="207" t="s">
        <v>132</v>
      </c>
      <c r="H26" s="225">
        <v>50000</v>
      </c>
      <c r="I26" s="207" t="s">
        <v>132</v>
      </c>
      <c r="J26" s="225">
        <v>50000</v>
      </c>
      <c r="K26" s="207" t="s">
        <v>132</v>
      </c>
      <c r="L26" s="225">
        <v>50000</v>
      </c>
      <c r="M26" s="207" t="s">
        <v>132</v>
      </c>
      <c r="N26" s="391" t="s">
        <v>134</v>
      </c>
    </row>
    <row r="27" spans="1:14" ht="55.5" customHeight="1">
      <c r="A27" s="390"/>
      <c r="B27" s="392"/>
      <c r="C27" s="226"/>
      <c r="D27" s="226"/>
      <c r="E27" s="107" t="s">
        <v>133</v>
      </c>
      <c r="F27" s="226"/>
      <c r="G27" s="107" t="s">
        <v>133</v>
      </c>
      <c r="H27" s="226"/>
      <c r="I27" s="107" t="s">
        <v>133</v>
      </c>
      <c r="J27" s="226"/>
      <c r="K27" s="107" t="s">
        <v>133</v>
      </c>
      <c r="L27" s="226"/>
      <c r="M27" s="107" t="s">
        <v>133</v>
      </c>
      <c r="N27" s="392"/>
    </row>
    <row r="28" spans="1:14" ht="81">
      <c r="A28" s="75" t="s">
        <v>44</v>
      </c>
      <c r="B28" s="68" t="s">
        <v>222</v>
      </c>
      <c r="C28" s="75" t="s">
        <v>226</v>
      </c>
      <c r="D28" s="143">
        <v>50000</v>
      </c>
      <c r="E28" s="75" t="s">
        <v>226</v>
      </c>
      <c r="F28" s="112"/>
      <c r="G28" s="112"/>
      <c r="H28" s="109"/>
      <c r="I28" s="110"/>
      <c r="J28" s="86"/>
      <c r="K28" s="75"/>
      <c r="L28" s="86"/>
      <c r="M28" s="75"/>
      <c r="N28" s="118" t="s">
        <v>213</v>
      </c>
    </row>
    <row r="29" spans="1:14" ht="60.75">
      <c r="A29" s="148" t="s">
        <v>44</v>
      </c>
      <c r="B29" s="68" t="s">
        <v>131</v>
      </c>
      <c r="C29" s="148" t="s">
        <v>223</v>
      </c>
      <c r="D29" s="146">
        <v>15000</v>
      </c>
      <c r="E29" s="112" t="s">
        <v>223</v>
      </c>
      <c r="F29" s="112"/>
      <c r="G29" s="112"/>
      <c r="H29" s="109"/>
      <c r="I29" s="110"/>
      <c r="J29" s="86"/>
      <c r="K29" s="75"/>
      <c r="L29" s="86"/>
      <c r="M29" s="75"/>
      <c r="N29" s="112" t="s">
        <v>223</v>
      </c>
    </row>
    <row r="30" spans="1:14" ht="121.5">
      <c r="A30" s="206" t="s">
        <v>44</v>
      </c>
      <c r="B30" s="68" t="s">
        <v>249</v>
      </c>
      <c r="C30" s="68" t="s">
        <v>252</v>
      </c>
      <c r="D30" s="69">
        <v>100000</v>
      </c>
      <c r="E30" s="68" t="s">
        <v>252</v>
      </c>
      <c r="F30" s="69">
        <v>100000</v>
      </c>
      <c r="G30" s="68" t="s">
        <v>252</v>
      </c>
      <c r="H30" s="69">
        <v>100000</v>
      </c>
      <c r="I30" s="68" t="s">
        <v>252</v>
      </c>
      <c r="J30" s="69">
        <v>100000</v>
      </c>
      <c r="K30" s="68" t="s">
        <v>252</v>
      </c>
      <c r="L30" s="69">
        <v>100000</v>
      </c>
      <c r="M30" s="68" t="s">
        <v>252</v>
      </c>
      <c r="N30" s="68" t="s">
        <v>181</v>
      </c>
    </row>
    <row r="31" spans="1:14" ht="101.25">
      <c r="A31" s="148" t="s">
        <v>44</v>
      </c>
      <c r="B31" s="227" t="s">
        <v>254</v>
      </c>
      <c r="C31" s="95" t="s">
        <v>255</v>
      </c>
      <c r="D31" s="69">
        <v>150000</v>
      </c>
      <c r="E31" s="68" t="s">
        <v>256</v>
      </c>
      <c r="F31" s="69">
        <v>150000</v>
      </c>
      <c r="G31" s="68" t="s">
        <v>256</v>
      </c>
      <c r="H31" s="69">
        <v>150000</v>
      </c>
      <c r="I31" s="68" t="s">
        <v>256</v>
      </c>
      <c r="J31" s="69">
        <v>150000</v>
      </c>
      <c r="K31" s="68" t="s">
        <v>256</v>
      </c>
      <c r="L31" s="69">
        <v>150000</v>
      </c>
      <c r="M31" s="68" t="s">
        <v>256</v>
      </c>
      <c r="N31" s="228" t="s">
        <v>181</v>
      </c>
    </row>
    <row r="32" spans="1:14" ht="81">
      <c r="A32" s="148" t="s">
        <v>44</v>
      </c>
      <c r="B32" s="68" t="s">
        <v>319</v>
      </c>
      <c r="C32" s="75" t="s">
        <v>307</v>
      </c>
      <c r="D32" s="113">
        <v>5000</v>
      </c>
      <c r="E32" s="75" t="s">
        <v>109</v>
      </c>
      <c r="F32" s="113">
        <v>5000</v>
      </c>
      <c r="G32" s="75" t="s">
        <v>109</v>
      </c>
      <c r="H32" s="113">
        <v>5000</v>
      </c>
      <c r="I32" s="75" t="s">
        <v>109</v>
      </c>
      <c r="J32" s="113">
        <v>5000</v>
      </c>
      <c r="K32" s="75" t="s">
        <v>109</v>
      </c>
      <c r="L32" s="113">
        <v>5000</v>
      </c>
      <c r="M32" s="75" t="s">
        <v>109</v>
      </c>
      <c r="N32" s="75" t="s">
        <v>300</v>
      </c>
    </row>
    <row r="33" spans="1:14" ht="126" customHeight="1">
      <c r="A33" s="148" t="s">
        <v>44</v>
      </c>
      <c r="B33" s="68" t="s">
        <v>257</v>
      </c>
      <c r="C33" s="112" t="s">
        <v>255</v>
      </c>
      <c r="D33" s="69">
        <v>100000</v>
      </c>
      <c r="E33" s="68" t="s">
        <v>256</v>
      </c>
      <c r="F33" s="69">
        <v>100000</v>
      </c>
      <c r="G33" s="68" t="s">
        <v>256</v>
      </c>
      <c r="H33" s="69">
        <v>100000</v>
      </c>
      <c r="I33" s="68" t="s">
        <v>256</v>
      </c>
      <c r="J33" s="69">
        <v>100000</v>
      </c>
      <c r="K33" s="68" t="s">
        <v>256</v>
      </c>
      <c r="L33" s="69">
        <v>100000</v>
      </c>
      <c r="M33" s="68" t="s">
        <v>256</v>
      </c>
      <c r="N33" s="228" t="s">
        <v>181</v>
      </c>
    </row>
    <row r="34" spans="1:14" ht="205.5" customHeight="1">
      <c r="A34" s="148" t="s">
        <v>44</v>
      </c>
      <c r="B34" s="68" t="s">
        <v>258</v>
      </c>
      <c r="C34" s="68" t="s">
        <v>271</v>
      </c>
      <c r="D34" s="229" t="s">
        <v>104</v>
      </c>
      <c r="E34" s="68" t="s">
        <v>271</v>
      </c>
      <c r="F34" s="209" t="s">
        <v>272</v>
      </c>
      <c r="G34" s="68" t="s">
        <v>271</v>
      </c>
      <c r="H34" s="209" t="s">
        <v>272</v>
      </c>
      <c r="I34" s="68" t="s">
        <v>271</v>
      </c>
      <c r="J34" s="209" t="s">
        <v>272</v>
      </c>
      <c r="K34" s="68" t="s">
        <v>271</v>
      </c>
      <c r="L34" s="209" t="s">
        <v>272</v>
      </c>
      <c r="M34" s="68" t="s">
        <v>271</v>
      </c>
      <c r="N34" s="228" t="s">
        <v>181</v>
      </c>
    </row>
    <row r="35" spans="1:14" ht="60.75">
      <c r="A35" s="148" t="s">
        <v>44</v>
      </c>
      <c r="B35" s="68" t="s">
        <v>283</v>
      </c>
      <c r="C35" s="68" t="s">
        <v>232</v>
      </c>
      <c r="D35" s="154">
        <v>20000</v>
      </c>
      <c r="E35" s="68" t="s">
        <v>232</v>
      </c>
      <c r="F35" s="154"/>
      <c r="G35" s="68"/>
      <c r="H35" s="154"/>
      <c r="I35" s="68"/>
      <c r="J35" s="154"/>
      <c r="K35" s="68"/>
      <c r="L35" s="154"/>
      <c r="M35" s="68"/>
      <c r="N35" s="230" t="s">
        <v>284</v>
      </c>
    </row>
    <row r="36" spans="1:14" ht="243">
      <c r="A36" s="148" t="s">
        <v>44</v>
      </c>
      <c r="B36" s="68" t="s">
        <v>222</v>
      </c>
      <c r="C36" s="75" t="s">
        <v>307</v>
      </c>
      <c r="D36" s="113">
        <v>50000</v>
      </c>
      <c r="E36" s="68" t="s">
        <v>309</v>
      </c>
      <c r="F36" s="113">
        <v>50000</v>
      </c>
      <c r="G36" s="68" t="s">
        <v>309</v>
      </c>
      <c r="H36" s="113">
        <v>50000</v>
      </c>
      <c r="I36" s="68" t="s">
        <v>309</v>
      </c>
      <c r="J36" s="113">
        <v>50000</v>
      </c>
      <c r="K36" s="68" t="s">
        <v>309</v>
      </c>
      <c r="L36" s="113">
        <v>50000</v>
      </c>
      <c r="M36" s="68" t="s">
        <v>309</v>
      </c>
      <c r="N36" s="75" t="s">
        <v>300</v>
      </c>
    </row>
    <row r="37" spans="1:14" ht="101.25">
      <c r="A37" s="148" t="s">
        <v>44</v>
      </c>
      <c r="B37" s="68" t="s">
        <v>318</v>
      </c>
      <c r="C37" s="75" t="s">
        <v>307</v>
      </c>
      <c r="D37" s="113">
        <v>10000</v>
      </c>
      <c r="E37" s="75" t="s">
        <v>308</v>
      </c>
      <c r="F37" s="113">
        <v>10000</v>
      </c>
      <c r="G37" s="75" t="s">
        <v>308</v>
      </c>
      <c r="H37" s="113">
        <v>10000</v>
      </c>
      <c r="I37" s="75" t="s">
        <v>308</v>
      </c>
      <c r="J37" s="113">
        <v>10000</v>
      </c>
      <c r="K37" s="75" t="s">
        <v>308</v>
      </c>
      <c r="L37" s="113">
        <v>10000</v>
      </c>
      <c r="M37" s="75" t="s">
        <v>308</v>
      </c>
      <c r="N37" s="75" t="s">
        <v>300</v>
      </c>
    </row>
    <row r="38" spans="1:14" ht="28.5" customHeight="1">
      <c r="A38" s="190" t="s">
        <v>30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218"/>
    </row>
    <row r="39" spans="1:14" ht="20.25">
      <c r="A39" s="24"/>
      <c r="B39" s="231" t="s">
        <v>26</v>
      </c>
      <c r="C39" s="219"/>
      <c r="D39" s="24"/>
      <c r="E39" s="218"/>
      <c r="F39" s="218"/>
      <c r="G39" s="218"/>
      <c r="H39" s="218"/>
      <c r="I39" s="218"/>
      <c r="J39" s="218"/>
      <c r="K39" s="221"/>
      <c r="L39" s="218"/>
      <c r="M39" s="221"/>
      <c r="N39" s="192"/>
    </row>
    <row r="40" spans="1:14" ht="26.25" customHeight="1">
      <c r="A40" s="190" t="s">
        <v>31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68" t="s">
        <v>181</v>
      </c>
    </row>
    <row r="41" spans="1:14" ht="81">
      <c r="A41" s="206" t="s">
        <v>44</v>
      </c>
      <c r="B41" s="68" t="s">
        <v>253</v>
      </c>
      <c r="C41" s="68" t="s">
        <v>181</v>
      </c>
      <c r="D41" s="137" t="s">
        <v>104</v>
      </c>
      <c r="E41" s="68" t="s">
        <v>181</v>
      </c>
      <c r="F41" s="68" t="s">
        <v>104</v>
      </c>
      <c r="G41" s="68" t="s">
        <v>181</v>
      </c>
      <c r="H41" s="68" t="s">
        <v>104</v>
      </c>
      <c r="I41" s="68" t="s">
        <v>181</v>
      </c>
      <c r="J41" s="68" t="s">
        <v>104</v>
      </c>
      <c r="K41" s="68" t="s">
        <v>181</v>
      </c>
      <c r="L41" s="68" t="s">
        <v>104</v>
      </c>
      <c r="M41" s="68" t="s">
        <v>181</v>
      </c>
      <c r="N41" s="68" t="s">
        <v>181</v>
      </c>
    </row>
    <row r="42" spans="1:14" ht="182.25">
      <c r="A42" s="148" t="s">
        <v>44</v>
      </c>
      <c r="B42" s="68" t="s">
        <v>258</v>
      </c>
      <c r="C42" s="68" t="s">
        <v>259</v>
      </c>
      <c r="D42" s="137" t="s">
        <v>104</v>
      </c>
      <c r="E42" s="68" t="s">
        <v>181</v>
      </c>
      <c r="F42" s="112" t="s">
        <v>104</v>
      </c>
      <c r="G42" s="68" t="s">
        <v>181</v>
      </c>
      <c r="H42" s="70">
        <f>SUM(D9:D15,D17,D19,D21:D22,D23:D31,D32:D36,D37,D41:D45)</f>
        <v>980200</v>
      </c>
      <c r="I42" s="68" t="s">
        <v>181</v>
      </c>
      <c r="J42" s="112" t="s">
        <v>104</v>
      </c>
      <c r="K42" s="68" t="s">
        <v>181</v>
      </c>
      <c r="L42" s="112" t="s">
        <v>104</v>
      </c>
      <c r="M42" s="68" t="s">
        <v>181</v>
      </c>
      <c r="N42" s="75" t="s">
        <v>113</v>
      </c>
    </row>
    <row r="43" spans="1:14" ht="81">
      <c r="A43" s="75" t="s">
        <v>44</v>
      </c>
      <c r="B43" s="68" t="s">
        <v>422</v>
      </c>
      <c r="C43" s="75" t="s">
        <v>260</v>
      </c>
      <c r="D43" s="137" t="s">
        <v>104</v>
      </c>
      <c r="E43" s="75" t="s">
        <v>109</v>
      </c>
      <c r="F43" s="75" t="s">
        <v>104</v>
      </c>
      <c r="G43" s="75" t="s">
        <v>109</v>
      </c>
      <c r="H43" s="75" t="s">
        <v>104</v>
      </c>
      <c r="I43" s="75" t="s">
        <v>109</v>
      </c>
      <c r="J43" s="75" t="s">
        <v>104</v>
      </c>
      <c r="K43" s="75" t="s">
        <v>109</v>
      </c>
      <c r="L43" s="75" t="s">
        <v>104</v>
      </c>
      <c r="M43" s="75" t="s">
        <v>109</v>
      </c>
      <c r="N43" s="75" t="s">
        <v>221</v>
      </c>
    </row>
    <row r="44" spans="1:14" ht="20.25">
      <c r="A44" s="75" t="s">
        <v>44</v>
      </c>
      <c r="B44" s="68" t="s">
        <v>285</v>
      </c>
      <c r="C44" s="75" t="s">
        <v>286</v>
      </c>
      <c r="D44" s="137" t="s">
        <v>104</v>
      </c>
      <c r="E44" s="75" t="s">
        <v>287</v>
      </c>
      <c r="F44" s="75"/>
      <c r="G44" s="75"/>
      <c r="H44" s="75"/>
      <c r="I44" s="75"/>
      <c r="J44" s="75"/>
      <c r="K44" s="75"/>
      <c r="L44" s="75"/>
      <c r="M44" s="75"/>
      <c r="N44" s="75" t="s">
        <v>168</v>
      </c>
    </row>
    <row r="45" spans="1:14" ht="40.5">
      <c r="A45" s="75" t="s">
        <v>44</v>
      </c>
      <c r="B45" s="68" t="s">
        <v>288</v>
      </c>
      <c r="C45" s="75" t="s">
        <v>168</v>
      </c>
      <c r="D45" s="209">
        <v>30000</v>
      </c>
      <c r="E45" s="75" t="s">
        <v>168</v>
      </c>
      <c r="F45" s="75"/>
      <c r="G45" s="75"/>
      <c r="H45" s="75"/>
      <c r="I45" s="75"/>
      <c r="J45" s="75"/>
      <c r="K45" s="75"/>
      <c r="L45" s="75"/>
      <c r="M45" s="75"/>
      <c r="N45" s="136"/>
    </row>
    <row r="46" spans="1:14" ht="25.5" customHeight="1">
      <c r="A46" s="136"/>
      <c r="B46" s="136" t="s">
        <v>431</v>
      </c>
      <c r="C46" s="136" t="s">
        <v>32</v>
      </c>
      <c r="D46" s="232">
        <f>SUM(D9:D15,D17,D19,D21:D22,D23:D32,D33:D37,D41:D45)</f>
        <v>980200</v>
      </c>
      <c r="E46" s="216"/>
      <c r="F46" s="232">
        <f>SUM(F9:F15,F17,F19,F21:F22,F23:F32,F33:F37,F41:F45)</f>
        <v>5535000</v>
      </c>
      <c r="G46" s="216"/>
      <c r="H46" s="232">
        <f>SUM(H9:H15,H17,H19,H21:H22,H23:H32,H33:H37,H41:H45)</f>
        <v>7015200</v>
      </c>
      <c r="I46" s="216"/>
      <c r="J46" s="232">
        <f>SUM(J9:J15,J17,J19,J21:J22,J23:J32,J33:J37,J41:J45)</f>
        <v>7035000</v>
      </c>
      <c r="K46" s="216"/>
      <c r="L46" s="232">
        <f>SUM(L9:L15,L17,L19,L21:L22,L23:L32,L33:L37,L41:L45)</f>
        <v>5535000</v>
      </c>
      <c r="M46" s="136"/>
      <c r="N46" s="218"/>
    </row>
    <row r="47" spans="1:14" ht="27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</row>
    <row r="48" spans="1:14" ht="18.75">
      <c r="A48" s="233" t="s">
        <v>33</v>
      </c>
      <c r="B48" s="234"/>
      <c r="C48" s="234"/>
      <c r="D48" s="235"/>
      <c r="E48" s="234"/>
      <c r="F48" s="236"/>
      <c r="G48" s="234"/>
      <c r="H48" s="235"/>
      <c r="I48" s="234"/>
      <c r="J48" s="236"/>
      <c r="K48" s="234"/>
      <c r="L48" s="236"/>
      <c r="M48" s="234"/>
    </row>
    <row r="49" spans="1:14" ht="18.75">
      <c r="A49" s="234" t="s">
        <v>34</v>
      </c>
      <c r="B49" s="234"/>
      <c r="C49" s="234"/>
      <c r="D49" s="237"/>
      <c r="E49" s="234"/>
      <c r="F49" s="237"/>
      <c r="G49" s="234"/>
      <c r="H49" s="237"/>
      <c r="I49" s="234"/>
      <c r="J49" s="237"/>
      <c r="K49" s="234"/>
      <c r="L49" s="237"/>
      <c r="M49" s="234"/>
    </row>
    <row r="50" spans="1:14" ht="18.75">
      <c r="A50" s="234" t="s">
        <v>35</v>
      </c>
      <c r="B50" s="234"/>
      <c r="C50" s="234"/>
      <c r="D50" s="237"/>
      <c r="E50" s="234"/>
      <c r="F50" s="237"/>
      <c r="G50" s="234"/>
      <c r="H50" s="237"/>
      <c r="I50" s="234"/>
      <c r="J50" s="237"/>
      <c r="K50" s="234"/>
      <c r="L50" s="237"/>
      <c r="M50" s="234"/>
    </row>
    <row r="51" spans="1:14" ht="18.75">
      <c r="A51" s="234" t="s">
        <v>36</v>
      </c>
      <c r="B51" s="234"/>
      <c r="C51" s="234"/>
      <c r="D51" s="237"/>
      <c r="E51" s="234"/>
      <c r="F51" s="237"/>
      <c r="G51" s="234"/>
      <c r="H51" s="237"/>
      <c r="I51" s="234"/>
      <c r="J51" s="237"/>
      <c r="K51" s="234"/>
      <c r="L51" s="237"/>
      <c r="M51" s="234"/>
    </row>
    <row r="52" spans="1:14" ht="18.75">
      <c r="A52" s="234" t="s">
        <v>37</v>
      </c>
      <c r="B52" s="234"/>
      <c r="C52" s="234"/>
      <c r="D52" s="237"/>
      <c r="E52" s="234"/>
      <c r="F52" s="237"/>
      <c r="G52" s="234"/>
      <c r="H52" s="237"/>
      <c r="I52" s="234"/>
      <c r="J52" s="237"/>
      <c r="K52" s="234"/>
      <c r="L52" s="237"/>
      <c r="M52" s="234"/>
    </row>
    <row r="53" spans="1:14" ht="18.75">
      <c r="A53" s="234" t="s">
        <v>38</v>
      </c>
      <c r="B53" s="234"/>
      <c r="C53" s="234"/>
      <c r="D53" s="237"/>
      <c r="E53" s="234"/>
      <c r="F53" s="237"/>
      <c r="G53" s="234"/>
      <c r="H53" s="237"/>
      <c r="I53" s="234"/>
      <c r="J53" s="237"/>
      <c r="K53" s="234"/>
      <c r="L53" s="237"/>
      <c r="M53" s="234"/>
    </row>
    <row r="54" spans="1:14" ht="20.25">
      <c r="A54" s="234" t="s">
        <v>39</v>
      </c>
      <c r="B54" s="234"/>
      <c r="C54" s="234"/>
      <c r="D54" s="237"/>
      <c r="E54" s="234"/>
      <c r="F54" s="237"/>
      <c r="G54" s="234"/>
      <c r="H54" s="237"/>
      <c r="I54" s="234"/>
      <c r="J54" s="237"/>
      <c r="K54" s="234"/>
      <c r="L54" s="237"/>
      <c r="M54" s="234"/>
      <c r="N54" s="238"/>
    </row>
    <row r="55" spans="1:14" ht="20.25">
      <c r="A55" s="164"/>
      <c r="B55" s="238"/>
      <c r="C55" s="238"/>
      <c r="D55" s="239"/>
      <c r="E55" s="240"/>
      <c r="F55" s="239"/>
      <c r="G55" s="240"/>
      <c r="H55" s="239"/>
      <c r="I55" s="240"/>
      <c r="J55" s="239"/>
      <c r="K55" s="238"/>
      <c r="L55" s="239"/>
      <c r="M55" s="238"/>
    </row>
    <row r="56" spans="1:14">
      <c r="D56" s="215"/>
      <c r="F56" s="215"/>
      <c r="H56" s="215"/>
      <c r="J56" s="215"/>
      <c r="L56" s="215"/>
    </row>
    <row r="57" spans="1:14">
      <c r="D57" s="215"/>
      <c r="F57" s="215"/>
      <c r="H57" s="215"/>
      <c r="J57" s="215"/>
      <c r="L57" s="215"/>
    </row>
    <row r="58" spans="1:14">
      <c r="D58" s="215"/>
      <c r="F58" s="215"/>
      <c r="H58" s="215"/>
      <c r="J58" s="215"/>
      <c r="L58" s="215"/>
    </row>
    <row r="59" spans="1:14">
      <c r="D59" s="215"/>
      <c r="F59" s="215"/>
      <c r="H59" s="215"/>
      <c r="J59" s="215"/>
      <c r="L59" s="215"/>
    </row>
    <row r="60" spans="1:14">
      <c r="D60" s="215"/>
      <c r="F60" s="215"/>
      <c r="H60" s="215"/>
      <c r="J60" s="215"/>
      <c r="L60" s="215"/>
    </row>
    <row r="61" spans="1:14">
      <c r="D61" s="215"/>
      <c r="F61" s="215"/>
      <c r="H61" s="215"/>
      <c r="J61" s="215"/>
      <c r="L61" s="215"/>
    </row>
  </sheetData>
  <mergeCells count="19">
    <mergeCell ref="A47:N47"/>
    <mergeCell ref="A1:N1"/>
    <mergeCell ref="A5:A7"/>
    <mergeCell ref="B5:B7"/>
    <mergeCell ref="C5:C7"/>
    <mergeCell ref="D5:M5"/>
    <mergeCell ref="N5:N7"/>
    <mergeCell ref="D6:E6"/>
    <mergeCell ref="F6:G6"/>
    <mergeCell ref="H6:I6"/>
    <mergeCell ref="J6:K6"/>
    <mergeCell ref="L6:M6"/>
    <mergeCell ref="A8:N8"/>
    <mergeCell ref="A20:N20"/>
    <mergeCell ref="A18:N18"/>
    <mergeCell ref="A26:A27"/>
    <mergeCell ref="B26:B27"/>
    <mergeCell ref="N26:N27"/>
    <mergeCell ref="A16:N16"/>
  </mergeCells>
  <printOptions horizontalCentered="1"/>
  <pageMargins left="0.15748031496062992" right="3.937007874015748E-2" top="0.39370078740157483" bottom="7.874015748031496E-2" header="0.31496062992125984" footer="0.15748031496062992"/>
  <pageSetup paperSize="9" scale="55" orientation="landscape" r:id="rId1"/>
  <rowBreaks count="1" manualBreakCount="1">
    <brk id="4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6"/>
  <sheetViews>
    <sheetView tabSelected="1" zoomScaleNormal="100" zoomScaleSheetLayoutView="80" workbookViewId="0">
      <pane ySplit="8" topLeftCell="A9" activePane="bottomLeft" state="frozen"/>
      <selection pane="bottomLeft" activeCell="O21" sqref="O21"/>
    </sheetView>
  </sheetViews>
  <sheetFormatPr defaultColWidth="9" defaultRowHeight="14.25"/>
  <cols>
    <col min="1" max="1" width="5.625" style="1" bestFit="1" customWidth="1"/>
    <col min="2" max="2" width="37.125" style="1" customWidth="1"/>
    <col min="3" max="3" width="8.625" style="1" customWidth="1"/>
    <col min="4" max="4" width="16.25" style="18" customWidth="1"/>
    <col min="5" max="5" width="8.625" style="1" customWidth="1"/>
    <col min="6" max="6" width="15.875" style="18" customWidth="1"/>
    <col min="7" max="7" width="8.625" style="1" customWidth="1"/>
    <col min="8" max="8" width="16.125" style="18" customWidth="1"/>
    <col min="9" max="9" width="8.625" style="1" customWidth="1"/>
    <col min="10" max="10" width="16.625" style="18" customWidth="1"/>
    <col min="11" max="11" width="8.625" style="1" customWidth="1"/>
    <col min="12" max="12" width="16.625" style="18" customWidth="1"/>
    <col min="13" max="16384" width="9" style="1"/>
  </cols>
  <sheetData>
    <row r="1" spans="1:12" ht="20.25" customHeight="1">
      <c r="A1" s="320" t="s">
        <v>47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20.25" customHeight="1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s="8" customFormat="1" ht="26.25" customHeight="1">
      <c r="A3" s="309" t="s">
        <v>432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s="9" customFormat="1" ht="26.25">
      <c r="A4" s="309" t="s">
        <v>0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s="7" customFormat="1" ht="11.25" customHeight="1">
      <c r="D5" s="23"/>
      <c r="F5" s="23"/>
      <c r="H5" s="23"/>
      <c r="J5" s="23"/>
      <c r="L5" s="23"/>
    </row>
    <row r="6" spans="1:12" ht="20.25">
      <c r="A6" s="322" t="s">
        <v>1</v>
      </c>
      <c r="B6" s="322" t="s">
        <v>2</v>
      </c>
      <c r="C6" s="319" t="s">
        <v>3</v>
      </c>
      <c r="D6" s="319"/>
      <c r="E6" s="319"/>
      <c r="F6" s="319"/>
      <c r="G6" s="319"/>
      <c r="H6" s="319"/>
      <c r="I6" s="319"/>
      <c r="J6" s="319"/>
      <c r="K6" s="319"/>
      <c r="L6" s="319"/>
    </row>
    <row r="7" spans="1:12" ht="20.25">
      <c r="A7" s="322"/>
      <c r="B7" s="322"/>
      <c r="C7" s="319">
        <v>2565</v>
      </c>
      <c r="D7" s="319"/>
      <c r="E7" s="319">
        <v>2566</v>
      </c>
      <c r="F7" s="319"/>
      <c r="G7" s="319">
        <v>2567</v>
      </c>
      <c r="H7" s="319"/>
      <c r="I7" s="319">
        <v>2568</v>
      </c>
      <c r="J7" s="319"/>
      <c r="K7" s="319">
        <v>2569</v>
      </c>
      <c r="L7" s="319"/>
    </row>
    <row r="8" spans="1:12" ht="40.5">
      <c r="A8" s="322"/>
      <c r="B8" s="322"/>
      <c r="C8" s="26" t="s">
        <v>4</v>
      </c>
      <c r="D8" s="37" t="s">
        <v>5</v>
      </c>
      <c r="E8" s="26" t="s">
        <v>4</v>
      </c>
      <c r="F8" s="37" t="s">
        <v>5</v>
      </c>
      <c r="G8" s="26" t="s">
        <v>4</v>
      </c>
      <c r="H8" s="37" t="s">
        <v>5</v>
      </c>
      <c r="I8" s="26" t="s">
        <v>4</v>
      </c>
      <c r="J8" s="37" t="s">
        <v>5</v>
      </c>
      <c r="K8" s="26" t="s">
        <v>4</v>
      </c>
      <c r="L8" s="37" t="s">
        <v>5</v>
      </c>
    </row>
    <row r="9" spans="1:12" ht="23.25">
      <c r="A9" s="25" t="s">
        <v>6</v>
      </c>
      <c r="B9" s="26"/>
      <c r="C9" s="26"/>
      <c r="D9" s="27"/>
      <c r="E9" s="26"/>
      <c r="F9" s="27"/>
      <c r="G9" s="26"/>
      <c r="H9" s="27"/>
      <c r="I9" s="26"/>
      <c r="J9" s="27"/>
      <c r="K9" s="26"/>
      <c r="L9" s="27"/>
    </row>
    <row r="10" spans="1:12" ht="20.25">
      <c r="A10" s="4">
        <v>1</v>
      </c>
      <c r="B10" s="5" t="s">
        <v>7</v>
      </c>
      <c r="C10" s="4">
        <v>15</v>
      </c>
      <c r="D10" s="79">
        <f>SUM(F1A1!D38)</f>
        <v>255000</v>
      </c>
      <c r="E10" s="24">
        <v>11</v>
      </c>
      <c r="F10" s="81">
        <f>SUM(F1A1!F38)</f>
        <v>2375000</v>
      </c>
      <c r="G10" s="24">
        <v>11</v>
      </c>
      <c r="H10" s="81">
        <f>SUM(F1A1!H38)</f>
        <v>2375000</v>
      </c>
      <c r="I10" s="4">
        <v>11</v>
      </c>
      <c r="J10" s="79">
        <f>SUM(F1A1!J38)</f>
        <v>2375000</v>
      </c>
      <c r="K10" s="4">
        <v>11</v>
      </c>
      <c r="L10" s="79">
        <f>SUM(F1A1!L38)</f>
        <v>2375000</v>
      </c>
    </row>
    <row r="11" spans="1:12" ht="20.25">
      <c r="A11" s="4">
        <v>2</v>
      </c>
      <c r="B11" s="5" t="s">
        <v>8</v>
      </c>
      <c r="C11" s="4">
        <v>11</v>
      </c>
      <c r="D11" s="79">
        <f>SUM(F1A2!D28)</f>
        <v>725000</v>
      </c>
      <c r="E11" s="24">
        <v>6</v>
      </c>
      <c r="F11" s="81">
        <f>SUM(F1A2!F28)</f>
        <v>680000</v>
      </c>
      <c r="G11" s="24">
        <v>7</v>
      </c>
      <c r="H11" s="81">
        <f>SUM(F1A2!H28)</f>
        <v>810000</v>
      </c>
      <c r="I11" s="4">
        <v>4</v>
      </c>
      <c r="J11" s="79">
        <f>SUM(F1A2!J28)</f>
        <v>100000</v>
      </c>
      <c r="K11" s="4">
        <v>3</v>
      </c>
      <c r="L11" s="79">
        <f>SUM(F1A2!L28)</f>
        <v>30000</v>
      </c>
    </row>
    <row r="12" spans="1:12" ht="20.25">
      <c r="A12" s="4">
        <v>3</v>
      </c>
      <c r="B12" s="5" t="s">
        <v>9</v>
      </c>
      <c r="C12" s="4">
        <v>15</v>
      </c>
      <c r="D12" s="79">
        <f>SUM(F1A3!D45)</f>
        <v>270000</v>
      </c>
      <c r="E12" s="24">
        <v>18</v>
      </c>
      <c r="F12" s="81">
        <f>SUM(F1A3!F45)</f>
        <v>1000000</v>
      </c>
      <c r="G12" s="24">
        <v>17</v>
      </c>
      <c r="H12" s="81">
        <f>SUM(F1A3!H45)</f>
        <v>815000</v>
      </c>
      <c r="I12" s="4">
        <v>17</v>
      </c>
      <c r="J12" s="79">
        <f>SUM(F1A3!J45)</f>
        <v>815000</v>
      </c>
      <c r="K12" s="4">
        <v>17</v>
      </c>
      <c r="L12" s="79">
        <f>SUM(F1A3!L45)</f>
        <v>690000</v>
      </c>
    </row>
    <row r="13" spans="1:12" s="28" customFormat="1" ht="20.25">
      <c r="A13" s="26"/>
      <c r="B13" s="26" t="s">
        <v>10</v>
      </c>
      <c r="C13" s="26">
        <f>SUM(C10:C12)</f>
        <v>41</v>
      </c>
      <c r="D13" s="41">
        <f t="shared" ref="D13:L13" si="0">SUM(D10:D12)</f>
        <v>1250000</v>
      </c>
      <c r="E13" s="26">
        <f t="shared" si="0"/>
        <v>35</v>
      </c>
      <c r="F13" s="41">
        <f t="shared" si="0"/>
        <v>4055000</v>
      </c>
      <c r="G13" s="26">
        <f t="shared" si="0"/>
        <v>35</v>
      </c>
      <c r="H13" s="41">
        <f t="shared" si="0"/>
        <v>4000000</v>
      </c>
      <c r="I13" s="26">
        <f t="shared" si="0"/>
        <v>32</v>
      </c>
      <c r="J13" s="41">
        <f t="shared" si="0"/>
        <v>3290000</v>
      </c>
      <c r="K13" s="26">
        <f t="shared" si="0"/>
        <v>31</v>
      </c>
      <c r="L13" s="41">
        <f t="shared" si="0"/>
        <v>3095000</v>
      </c>
    </row>
    <row r="14" spans="1:12" s="31" customFormat="1" ht="23.25">
      <c r="A14" s="29" t="s">
        <v>11</v>
      </c>
      <c r="B14" s="29"/>
      <c r="C14" s="30"/>
      <c r="D14" s="80"/>
      <c r="E14" s="46"/>
      <c r="F14" s="82"/>
      <c r="G14" s="45"/>
      <c r="H14" s="83"/>
      <c r="I14" s="30"/>
      <c r="J14" s="80"/>
      <c r="K14" s="30"/>
      <c r="L14" s="80"/>
    </row>
    <row r="15" spans="1:12" ht="20.25">
      <c r="A15" s="4">
        <v>4</v>
      </c>
      <c r="B15" s="5" t="s">
        <v>12</v>
      </c>
      <c r="C15" s="4">
        <v>7</v>
      </c>
      <c r="D15" s="79">
        <f>SUM(F2A4!D45)</f>
        <v>8442700</v>
      </c>
      <c r="E15" s="24">
        <v>23</v>
      </c>
      <c r="F15" s="81">
        <f>SUM(F2A4!F45)</f>
        <v>12250000</v>
      </c>
      <c r="G15" s="24">
        <v>22</v>
      </c>
      <c r="H15" s="81">
        <f>SUM(F2A4!H45)</f>
        <v>12450000</v>
      </c>
      <c r="I15" s="4">
        <v>21</v>
      </c>
      <c r="J15" s="79">
        <f>SUM(F2A4!J45)</f>
        <v>12050000</v>
      </c>
      <c r="K15" s="4">
        <v>15</v>
      </c>
      <c r="L15" s="79">
        <f>SUM(F2A4!L45)</f>
        <v>5080000</v>
      </c>
    </row>
    <row r="16" spans="1:12" ht="20.25">
      <c r="A16" s="4">
        <v>5</v>
      </c>
      <c r="B16" s="5" t="s">
        <v>13</v>
      </c>
      <c r="C16" s="4">
        <v>10</v>
      </c>
      <c r="D16" s="79">
        <f>SUM(F2A5!D28)</f>
        <v>485000</v>
      </c>
      <c r="E16" s="24">
        <v>7</v>
      </c>
      <c r="F16" s="81">
        <f>SUM(F2A5!F28)</f>
        <v>2000000</v>
      </c>
      <c r="G16" s="24">
        <v>8</v>
      </c>
      <c r="H16" s="81">
        <f>SUM(F2A5!H28)</f>
        <v>2200000</v>
      </c>
      <c r="I16" s="4">
        <v>8</v>
      </c>
      <c r="J16" s="79">
        <f>SUM(F2A5!J28)</f>
        <v>2030000</v>
      </c>
      <c r="K16" s="4">
        <v>7</v>
      </c>
      <c r="L16" s="79">
        <f>SUM(F2A5!L28)</f>
        <v>2000000</v>
      </c>
    </row>
    <row r="17" spans="1:12" ht="20.25">
      <c r="A17" s="4">
        <v>6</v>
      </c>
      <c r="B17" s="5" t="s">
        <v>14</v>
      </c>
      <c r="C17" s="4"/>
      <c r="D17" s="79"/>
      <c r="E17" s="24"/>
      <c r="F17" s="81"/>
      <c r="G17" s="44"/>
      <c r="H17" s="84"/>
      <c r="I17" s="4"/>
      <c r="J17" s="79"/>
      <c r="K17" s="4"/>
      <c r="L17" s="79"/>
    </row>
    <row r="18" spans="1:12" s="28" customFormat="1" ht="20.25">
      <c r="A18" s="26"/>
      <c r="B18" s="26" t="s">
        <v>10</v>
      </c>
      <c r="C18" s="26">
        <f>SUM(C15:C17)</f>
        <v>17</v>
      </c>
      <c r="D18" s="41">
        <f t="shared" ref="D18:L18" si="1">SUM(D15:D17)</f>
        <v>8927700</v>
      </c>
      <c r="E18" s="26">
        <f t="shared" si="1"/>
        <v>30</v>
      </c>
      <c r="F18" s="41">
        <f t="shared" si="1"/>
        <v>14250000</v>
      </c>
      <c r="G18" s="26">
        <f t="shared" si="1"/>
        <v>30</v>
      </c>
      <c r="H18" s="41">
        <f t="shared" si="1"/>
        <v>14650000</v>
      </c>
      <c r="I18" s="26">
        <f t="shared" si="1"/>
        <v>29</v>
      </c>
      <c r="J18" s="41">
        <f t="shared" si="1"/>
        <v>14080000</v>
      </c>
      <c r="K18" s="26">
        <f t="shared" si="1"/>
        <v>22</v>
      </c>
      <c r="L18" s="41">
        <f t="shared" si="1"/>
        <v>7080000</v>
      </c>
    </row>
    <row r="19" spans="1:12" ht="23.25">
      <c r="A19" s="32" t="s">
        <v>15</v>
      </c>
      <c r="B19" s="5"/>
      <c r="C19" s="4"/>
      <c r="D19" s="79"/>
      <c r="E19" s="24"/>
      <c r="F19" s="81"/>
      <c r="G19" s="44"/>
      <c r="H19" s="84"/>
      <c r="I19" s="4"/>
      <c r="J19" s="79"/>
      <c r="K19" s="4"/>
      <c r="L19" s="79"/>
    </row>
    <row r="20" spans="1:12" ht="20.25">
      <c r="A20" s="4">
        <v>7</v>
      </c>
      <c r="B20" s="5" t="s">
        <v>16</v>
      </c>
      <c r="C20" s="4">
        <v>18</v>
      </c>
      <c r="D20" s="79">
        <f>SUM(F3A7!D66)</f>
        <v>8373800</v>
      </c>
      <c r="E20" s="24">
        <v>15</v>
      </c>
      <c r="F20" s="81">
        <f>SUM(F3A7!F66)</f>
        <v>8983800</v>
      </c>
      <c r="G20" s="24">
        <v>16</v>
      </c>
      <c r="H20" s="81">
        <f>SUM(F3A7!H66)</f>
        <v>9233800</v>
      </c>
      <c r="I20" s="4">
        <v>16</v>
      </c>
      <c r="J20" s="79">
        <f>SUM(F3A7!J66)</f>
        <v>9233800</v>
      </c>
      <c r="K20" s="4">
        <v>14</v>
      </c>
      <c r="L20" s="79">
        <f>SUM(F3A7!L66)</f>
        <v>8983800</v>
      </c>
    </row>
    <row r="21" spans="1:12" ht="20.25">
      <c r="A21" s="4">
        <v>8</v>
      </c>
      <c r="B21" s="5" t="s">
        <v>17</v>
      </c>
      <c r="C21" s="4">
        <v>30</v>
      </c>
      <c r="D21" s="79">
        <f>SUM(F3A8!D46)</f>
        <v>980200</v>
      </c>
      <c r="E21" s="24">
        <v>23</v>
      </c>
      <c r="F21" s="81">
        <f>SUM(F3A8!F46)</f>
        <v>5535000</v>
      </c>
      <c r="G21" s="24">
        <v>19</v>
      </c>
      <c r="H21" s="81">
        <f>SUM(F3A8!H46)</f>
        <v>7015200</v>
      </c>
      <c r="I21" s="24">
        <v>20</v>
      </c>
      <c r="J21" s="79">
        <f>SUM(F3A8!J46)</f>
        <v>7035000</v>
      </c>
      <c r="K21" s="24">
        <v>19</v>
      </c>
      <c r="L21" s="79">
        <f>SUM(F3A8!L46)</f>
        <v>5535000</v>
      </c>
    </row>
    <row r="22" spans="1:12" s="28" customFormat="1" ht="20.25">
      <c r="A22" s="26"/>
      <c r="B22" s="142" t="s">
        <v>10</v>
      </c>
      <c r="C22" s="26">
        <f>SUM(C20:C21)</f>
        <v>48</v>
      </c>
      <c r="D22" s="41">
        <f>SUM(D20:D21)</f>
        <v>9354000</v>
      </c>
      <c r="E22" s="136">
        <f t="shared" ref="E22:K22" si="2">SUM(E20:E21)</f>
        <v>38</v>
      </c>
      <c r="F22" s="41">
        <f>SUM(F20:F21)</f>
        <v>14518800</v>
      </c>
      <c r="G22" s="136">
        <f>SUM(G20:G21)</f>
        <v>35</v>
      </c>
      <c r="H22" s="41">
        <f>SUM(H20:H21)</f>
        <v>16249000</v>
      </c>
      <c r="I22" s="26">
        <f t="shared" si="2"/>
        <v>36</v>
      </c>
      <c r="J22" s="41">
        <f>SUM(J20:J21)</f>
        <v>16268800</v>
      </c>
      <c r="K22" s="26">
        <f t="shared" si="2"/>
        <v>33</v>
      </c>
      <c r="L22" s="41">
        <f>SUM(L20:L21)</f>
        <v>14518800</v>
      </c>
    </row>
    <row r="23" spans="1:12" s="36" customFormat="1" ht="20.25">
      <c r="A23" s="142"/>
      <c r="B23" s="142" t="s">
        <v>18</v>
      </c>
      <c r="C23" s="142">
        <f>+C13+C22+C18</f>
        <v>106</v>
      </c>
      <c r="D23" s="168">
        <f t="shared" ref="D23:L23" si="3">+D13+D22+D18</f>
        <v>19531700</v>
      </c>
      <c r="E23" s="142">
        <f t="shared" si="3"/>
        <v>103</v>
      </c>
      <c r="F23" s="168">
        <f t="shared" si="3"/>
        <v>32823800</v>
      </c>
      <c r="G23" s="142">
        <f t="shared" si="3"/>
        <v>100</v>
      </c>
      <c r="H23" s="168">
        <f t="shared" si="3"/>
        <v>34899000</v>
      </c>
      <c r="I23" s="142">
        <f t="shared" si="3"/>
        <v>97</v>
      </c>
      <c r="J23" s="168">
        <f t="shared" si="3"/>
        <v>33638800</v>
      </c>
      <c r="K23" s="142">
        <f t="shared" si="3"/>
        <v>86</v>
      </c>
      <c r="L23" s="168">
        <f t="shared" si="3"/>
        <v>24693800</v>
      </c>
    </row>
    <row r="25" spans="1:12" ht="20.25">
      <c r="A25" s="101"/>
    </row>
    <row r="26" spans="1:12" ht="20.25">
      <c r="A26" s="101"/>
    </row>
  </sheetData>
  <mergeCells count="11">
    <mergeCell ref="K7:L7"/>
    <mergeCell ref="A1:L1"/>
    <mergeCell ref="A3:L3"/>
    <mergeCell ref="A4:L4"/>
    <mergeCell ref="A6:A8"/>
    <mergeCell ref="B6:B8"/>
    <mergeCell ref="C6:L6"/>
    <mergeCell ref="C7:D7"/>
    <mergeCell ref="E7:F7"/>
    <mergeCell ref="G7:H7"/>
    <mergeCell ref="I7:J7"/>
  </mergeCells>
  <printOptions horizontalCentered="1"/>
  <pageMargins left="0.27559055118110237" right="7.874015748031496E-2" top="0.74" bottom="0.19685039370078741" header="0.31496062992125984" footer="0.15748031496062992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S46"/>
  <sheetViews>
    <sheetView view="pageBreakPreview" topLeftCell="A33" zoomScale="85" zoomScaleSheetLayoutView="85" workbookViewId="0">
      <selection activeCell="F38" sqref="F38"/>
    </sheetView>
  </sheetViews>
  <sheetFormatPr defaultColWidth="9" defaultRowHeight="20.25"/>
  <cols>
    <col min="1" max="1" width="8.125" style="120" customWidth="1"/>
    <col min="2" max="2" width="32.125" style="67" customWidth="1"/>
    <col min="3" max="3" width="20.75" style="67" customWidth="1"/>
    <col min="4" max="4" width="11.875" style="67" bestFit="1" customWidth="1"/>
    <col min="5" max="5" width="12.25" style="67" bestFit="1" customWidth="1"/>
    <col min="6" max="6" width="14" style="38" bestFit="1" customWidth="1"/>
    <col min="7" max="7" width="13" style="67" customWidth="1"/>
    <col min="8" max="8" width="14" style="38" bestFit="1" customWidth="1"/>
    <col min="9" max="9" width="13.25" style="67" customWidth="1"/>
    <col min="10" max="10" width="14" style="38" bestFit="1" customWidth="1"/>
    <col min="11" max="11" width="12.875" style="67" customWidth="1"/>
    <col min="12" max="12" width="14" style="38" bestFit="1" customWidth="1"/>
    <col min="13" max="13" width="12.875" style="67" customWidth="1"/>
    <col min="14" max="14" width="19.25" style="67" customWidth="1"/>
    <col min="15" max="18" width="9" style="67"/>
    <col min="19" max="19" width="11" style="67" bestFit="1" customWidth="1"/>
    <col min="20" max="16384" width="9" style="67"/>
  </cols>
  <sheetData>
    <row r="1" spans="1:17" ht="2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s="64" customFormat="1" ht="30.75">
      <c r="A2" s="326" t="s">
        <v>411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7" s="193" customFormat="1" ht="30.75">
      <c r="A3" s="326" t="s">
        <v>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1:17" s="193" customFormat="1" ht="17.25" customHeight="1">
      <c r="A4" s="194"/>
      <c r="B4" s="194"/>
      <c r="C4" s="194"/>
      <c r="D4" s="194"/>
      <c r="E4" s="194"/>
      <c r="F4" s="195"/>
      <c r="G4" s="194"/>
      <c r="H4" s="195"/>
      <c r="I4" s="194"/>
      <c r="J4" s="195"/>
      <c r="K4" s="194"/>
      <c r="L4" s="195"/>
      <c r="M4" s="194"/>
      <c r="N4" s="194"/>
    </row>
    <row r="5" spans="1:17" s="193" customFormat="1" ht="26.25" customHeight="1">
      <c r="A5" s="196" t="s">
        <v>6</v>
      </c>
      <c r="B5" s="194"/>
      <c r="C5" s="194"/>
      <c r="D5" s="194"/>
      <c r="E5" s="194"/>
      <c r="F5" s="195"/>
      <c r="G5" s="194"/>
      <c r="H5" s="195"/>
      <c r="I5" s="194"/>
      <c r="J5" s="195"/>
      <c r="K5" s="194"/>
      <c r="L5" s="195"/>
      <c r="M5" s="194"/>
      <c r="N5" s="194"/>
    </row>
    <row r="6" spans="1:17" s="193" customFormat="1" ht="26.25" customHeight="1">
      <c r="A6" s="197" t="s">
        <v>455</v>
      </c>
      <c r="B6" s="194"/>
      <c r="C6" s="194"/>
      <c r="D6" s="194"/>
      <c r="E6" s="194"/>
      <c r="F6" s="195"/>
      <c r="G6" s="194"/>
      <c r="H6" s="195"/>
      <c r="I6" s="194"/>
      <c r="J6" s="195"/>
      <c r="K6" s="194"/>
      <c r="L6" s="195"/>
      <c r="M6" s="194"/>
      <c r="N6" s="194"/>
    </row>
    <row r="7" spans="1:17" s="2" customFormat="1" ht="11.25" customHeight="1">
      <c r="A7" s="55"/>
      <c r="F7" s="38"/>
      <c r="H7" s="38"/>
      <c r="J7" s="38"/>
      <c r="L7" s="38"/>
    </row>
    <row r="8" spans="1:17" s="2" customFormat="1" ht="20.25" customHeight="1">
      <c r="A8" s="325" t="s">
        <v>19</v>
      </c>
      <c r="B8" s="327" t="s">
        <v>20</v>
      </c>
      <c r="C8" s="327" t="s">
        <v>21</v>
      </c>
      <c r="D8" s="325" t="s">
        <v>386</v>
      </c>
      <c r="E8" s="325"/>
      <c r="F8" s="325"/>
      <c r="G8" s="325"/>
      <c r="H8" s="325"/>
      <c r="I8" s="325"/>
      <c r="J8" s="325"/>
      <c r="K8" s="325"/>
      <c r="L8" s="325"/>
      <c r="M8" s="325"/>
      <c r="N8" s="327" t="s">
        <v>22</v>
      </c>
    </row>
    <row r="9" spans="1:17" s="2" customFormat="1">
      <c r="A9" s="325"/>
      <c r="B9" s="327"/>
      <c r="C9" s="327"/>
      <c r="D9" s="325">
        <v>2565</v>
      </c>
      <c r="E9" s="325"/>
      <c r="F9" s="325">
        <v>2566</v>
      </c>
      <c r="G9" s="325"/>
      <c r="H9" s="325">
        <v>2567</v>
      </c>
      <c r="I9" s="325"/>
      <c r="J9" s="325">
        <v>2568</v>
      </c>
      <c r="K9" s="325"/>
      <c r="L9" s="325">
        <v>2569</v>
      </c>
      <c r="M9" s="325"/>
      <c r="N9" s="327"/>
    </row>
    <row r="10" spans="1:17" s="2" customFormat="1">
      <c r="A10" s="325"/>
      <c r="B10" s="327"/>
      <c r="C10" s="327"/>
      <c r="D10" s="142" t="s">
        <v>23</v>
      </c>
      <c r="E10" s="142" t="s">
        <v>24</v>
      </c>
      <c r="F10" s="198" t="s">
        <v>23</v>
      </c>
      <c r="G10" s="142" t="s">
        <v>24</v>
      </c>
      <c r="H10" s="198" t="s">
        <v>23</v>
      </c>
      <c r="I10" s="142" t="s">
        <v>24</v>
      </c>
      <c r="J10" s="198" t="s">
        <v>23</v>
      </c>
      <c r="K10" s="141" t="s">
        <v>24</v>
      </c>
      <c r="L10" s="198" t="s">
        <v>23</v>
      </c>
      <c r="M10" s="141" t="s">
        <v>24</v>
      </c>
      <c r="N10" s="327"/>
    </row>
    <row r="11" spans="1:17" s="2" customFormat="1" ht="25.5" customHeight="1">
      <c r="A11" s="324" t="s">
        <v>25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</row>
    <row r="12" spans="1:17" s="77" customFormat="1" ht="50.25" customHeight="1">
      <c r="A12" s="75" t="s">
        <v>29</v>
      </c>
      <c r="B12" s="68" t="s">
        <v>69</v>
      </c>
      <c r="C12" s="71" t="s">
        <v>59</v>
      </c>
      <c r="D12" s="111">
        <v>35000</v>
      </c>
      <c r="E12" s="71" t="s">
        <v>412</v>
      </c>
      <c r="F12" s="137"/>
      <c r="G12" s="68"/>
      <c r="H12" s="68"/>
      <c r="I12" s="68"/>
      <c r="J12" s="68"/>
      <c r="K12" s="68"/>
      <c r="L12" s="68"/>
      <c r="M12" s="68"/>
      <c r="N12" s="68" t="s">
        <v>45</v>
      </c>
      <c r="Q12" s="77">
        <v>1</v>
      </c>
    </row>
    <row r="13" spans="1:17" s="87" customFormat="1" ht="130.5" customHeight="1">
      <c r="A13" s="75" t="s">
        <v>29</v>
      </c>
      <c r="B13" s="71" t="s">
        <v>387</v>
      </c>
      <c r="C13" s="71" t="s">
        <v>395</v>
      </c>
      <c r="D13" s="145"/>
      <c r="E13" s="68"/>
      <c r="F13" s="145">
        <v>2000000</v>
      </c>
      <c r="G13" s="68" t="s">
        <v>433</v>
      </c>
      <c r="H13" s="145">
        <v>2000000</v>
      </c>
      <c r="I13" s="68" t="s">
        <v>433</v>
      </c>
      <c r="J13" s="145">
        <v>2000000</v>
      </c>
      <c r="K13" s="68" t="s">
        <v>433</v>
      </c>
      <c r="L13" s="145">
        <v>2000000</v>
      </c>
      <c r="M13" s="68" t="s">
        <v>433</v>
      </c>
      <c r="N13" s="71" t="s">
        <v>119</v>
      </c>
    </row>
    <row r="14" spans="1:17" s="87" customFormat="1" ht="66.75" customHeight="1">
      <c r="A14" s="75" t="s">
        <v>29</v>
      </c>
      <c r="B14" s="68" t="s">
        <v>320</v>
      </c>
      <c r="C14" s="71" t="s">
        <v>396</v>
      </c>
      <c r="D14" s="146"/>
      <c r="E14" s="148"/>
      <c r="F14" s="146">
        <v>30000</v>
      </c>
      <c r="G14" s="148"/>
      <c r="H14" s="146">
        <v>30000</v>
      </c>
      <c r="I14" s="112"/>
      <c r="J14" s="146">
        <v>30000</v>
      </c>
      <c r="K14" s="112"/>
      <c r="L14" s="146">
        <v>30000</v>
      </c>
      <c r="M14" s="112"/>
      <c r="N14" s="71" t="s">
        <v>119</v>
      </c>
    </row>
    <row r="15" spans="1:17" s="87" customFormat="1" ht="68.25" customHeight="1">
      <c r="A15" s="75" t="s">
        <v>29</v>
      </c>
      <c r="B15" s="68" t="s">
        <v>321</v>
      </c>
      <c r="C15" s="71" t="s">
        <v>396</v>
      </c>
      <c r="D15" s="144"/>
      <c r="E15" s="112"/>
      <c r="F15" s="139">
        <v>20000</v>
      </c>
      <c r="G15" s="112" t="s">
        <v>388</v>
      </c>
      <c r="H15" s="139">
        <v>20000</v>
      </c>
      <c r="I15" s="112"/>
      <c r="J15" s="139">
        <v>20000</v>
      </c>
      <c r="K15" s="112"/>
      <c r="L15" s="139">
        <v>20000</v>
      </c>
      <c r="M15" s="112"/>
      <c r="N15" s="71" t="s">
        <v>119</v>
      </c>
    </row>
    <row r="16" spans="1:17" s="87" customFormat="1" ht="69" customHeight="1">
      <c r="A16" s="75" t="s">
        <v>29</v>
      </c>
      <c r="B16" s="68" t="s">
        <v>322</v>
      </c>
      <c r="C16" s="71" t="s">
        <v>396</v>
      </c>
      <c r="D16" s="146"/>
      <c r="E16" s="112"/>
      <c r="F16" s="146">
        <v>50000</v>
      </c>
      <c r="G16" s="112"/>
      <c r="H16" s="146">
        <v>50000</v>
      </c>
      <c r="I16" s="112"/>
      <c r="J16" s="146">
        <v>50000</v>
      </c>
      <c r="K16" s="112"/>
      <c r="L16" s="146">
        <v>50000</v>
      </c>
      <c r="M16" s="112"/>
      <c r="N16" s="71" t="s">
        <v>119</v>
      </c>
    </row>
    <row r="17" spans="1:17" s="87" customFormat="1" ht="117.75" customHeight="1">
      <c r="A17" s="75" t="s">
        <v>29</v>
      </c>
      <c r="B17" s="71" t="s">
        <v>323</v>
      </c>
      <c r="C17" s="71" t="s">
        <v>324</v>
      </c>
      <c r="D17" s="139"/>
      <c r="E17" s="75"/>
      <c r="F17" s="139">
        <v>200000</v>
      </c>
      <c r="G17" s="68" t="s">
        <v>413</v>
      </c>
      <c r="H17" s="139">
        <v>200000</v>
      </c>
      <c r="I17" s="68" t="s">
        <v>413</v>
      </c>
      <c r="J17" s="139">
        <v>200000</v>
      </c>
      <c r="K17" s="68" t="s">
        <v>413</v>
      </c>
      <c r="L17" s="139">
        <v>200000</v>
      </c>
      <c r="M17" s="68" t="s">
        <v>413</v>
      </c>
      <c r="N17" s="71" t="s">
        <v>119</v>
      </c>
    </row>
    <row r="18" spans="1:17" s="3" customFormat="1">
      <c r="A18" s="323" t="s">
        <v>27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</row>
    <row r="19" spans="1:17" s="2" customFormat="1" ht="222.75">
      <c r="A19" s="148" t="s">
        <v>29</v>
      </c>
      <c r="B19" s="68" t="s">
        <v>56</v>
      </c>
      <c r="C19" s="71" t="s">
        <v>57</v>
      </c>
      <c r="D19" s="102">
        <v>10000</v>
      </c>
      <c r="E19" s="71" t="s">
        <v>70</v>
      </c>
      <c r="F19" s="104">
        <v>10000</v>
      </c>
      <c r="G19" s="71" t="s">
        <v>70</v>
      </c>
      <c r="H19" s="104">
        <v>10000</v>
      </c>
      <c r="I19" s="71" t="s">
        <v>70</v>
      </c>
      <c r="J19" s="104">
        <v>10000</v>
      </c>
      <c r="K19" s="71" t="s">
        <v>70</v>
      </c>
      <c r="L19" s="104">
        <v>10000</v>
      </c>
      <c r="M19" s="71" t="s">
        <v>70</v>
      </c>
      <c r="N19" s="71" t="s">
        <v>77</v>
      </c>
      <c r="Q19" s="2">
        <v>2</v>
      </c>
    </row>
    <row r="20" spans="1:17" s="2" customFormat="1" ht="141.75">
      <c r="A20" s="148" t="s">
        <v>29</v>
      </c>
      <c r="B20" s="68" t="s">
        <v>74</v>
      </c>
      <c r="C20" s="71" t="s">
        <v>75</v>
      </c>
      <c r="D20" s="102">
        <v>15000</v>
      </c>
      <c r="E20" s="71" t="s">
        <v>397</v>
      </c>
      <c r="F20" s="104">
        <v>15000</v>
      </c>
      <c r="G20" s="71" t="s">
        <v>397</v>
      </c>
      <c r="H20" s="104">
        <v>15000</v>
      </c>
      <c r="I20" s="71" t="s">
        <v>397</v>
      </c>
      <c r="J20" s="104">
        <v>15000</v>
      </c>
      <c r="K20" s="71" t="s">
        <v>397</v>
      </c>
      <c r="L20" s="104">
        <v>15000</v>
      </c>
      <c r="M20" s="71" t="s">
        <v>397</v>
      </c>
      <c r="N20" s="71" t="s">
        <v>76</v>
      </c>
      <c r="Q20" s="2">
        <v>3</v>
      </c>
    </row>
    <row r="21" spans="1:17" s="2" customFormat="1">
      <c r="A21" s="323" t="s">
        <v>28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</row>
    <row r="22" spans="1:17" s="2" customFormat="1">
      <c r="A22" s="75" t="s">
        <v>29</v>
      </c>
      <c r="B22" s="71" t="s">
        <v>71</v>
      </c>
      <c r="C22" s="68" t="s">
        <v>72</v>
      </c>
      <c r="D22" s="111">
        <v>20000</v>
      </c>
      <c r="E22" s="75" t="s">
        <v>398</v>
      </c>
      <c r="F22" s="72">
        <v>20000</v>
      </c>
      <c r="G22" s="75" t="s">
        <v>400</v>
      </c>
      <c r="H22" s="72">
        <v>20000</v>
      </c>
      <c r="I22" s="75" t="s">
        <v>402</v>
      </c>
      <c r="J22" s="72">
        <v>20000</v>
      </c>
      <c r="K22" s="75" t="s">
        <v>404</v>
      </c>
      <c r="L22" s="72">
        <v>20000</v>
      </c>
      <c r="M22" s="75" t="s">
        <v>406</v>
      </c>
      <c r="N22" s="75" t="s">
        <v>73</v>
      </c>
      <c r="Q22" s="2">
        <v>4</v>
      </c>
    </row>
    <row r="23" spans="1:17" s="77" customFormat="1" ht="81">
      <c r="A23" s="75" t="s">
        <v>29</v>
      </c>
      <c r="B23" s="71" t="s">
        <v>111</v>
      </c>
      <c r="C23" s="68" t="s">
        <v>112</v>
      </c>
      <c r="D23" s="111">
        <v>10000</v>
      </c>
      <c r="E23" s="75" t="s">
        <v>399</v>
      </c>
      <c r="F23" s="72">
        <v>10000</v>
      </c>
      <c r="G23" s="75" t="s">
        <v>401</v>
      </c>
      <c r="H23" s="72">
        <v>10000</v>
      </c>
      <c r="I23" s="75" t="s">
        <v>403</v>
      </c>
      <c r="J23" s="72">
        <v>10000</v>
      </c>
      <c r="K23" s="75" t="s">
        <v>405</v>
      </c>
      <c r="L23" s="72">
        <v>10000</v>
      </c>
      <c r="M23" s="75" t="s">
        <v>407</v>
      </c>
      <c r="N23" s="75" t="s">
        <v>174</v>
      </c>
      <c r="Q23" s="77">
        <v>5</v>
      </c>
    </row>
    <row r="24" spans="1:17" s="77" customFormat="1" ht="81">
      <c r="A24" s="75" t="s">
        <v>29</v>
      </c>
      <c r="B24" s="71" t="s">
        <v>172</v>
      </c>
      <c r="C24" s="71" t="s">
        <v>173</v>
      </c>
      <c r="D24" s="111">
        <v>10000</v>
      </c>
      <c r="E24" s="68" t="s">
        <v>408</v>
      </c>
      <c r="F24" s="72">
        <v>10000</v>
      </c>
      <c r="G24" s="71" t="s">
        <v>409</v>
      </c>
      <c r="H24" s="72">
        <v>10000</v>
      </c>
      <c r="I24" s="71" t="s">
        <v>410</v>
      </c>
      <c r="J24" s="72">
        <v>10000</v>
      </c>
      <c r="K24" s="71" t="s">
        <v>408</v>
      </c>
      <c r="L24" s="72">
        <v>10000</v>
      </c>
      <c r="M24" s="71" t="s">
        <v>408</v>
      </c>
      <c r="N24" s="71" t="s">
        <v>175</v>
      </c>
      <c r="Q24" s="77">
        <v>6</v>
      </c>
    </row>
    <row r="25" spans="1:17" s="77" customFormat="1" ht="93.75" customHeight="1">
      <c r="A25" s="75" t="s">
        <v>29</v>
      </c>
      <c r="B25" s="71" t="s">
        <v>194</v>
      </c>
      <c r="C25" s="71" t="s">
        <v>195</v>
      </c>
      <c r="D25" s="111">
        <v>5000</v>
      </c>
      <c r="E25" s="68" t="s">
        <v>236</v>
      </c>
      <c r="F25" s="112"/>
      <c r="G25" s="112"/>
      <c r="H25" s="113"/>
      <c r="I25" s="71"/>
      <c r="J25" s="86"/>
      <c r="K25" s="75"/>
      <c r="L25" s="86"/>
      <c r="M25" s="75"/>
      <c r="N25" s="71" t="s">
        <v>195</v>
      </c>
      <c r="Q25" s="77">
        <v>7</v>
      </c>
    </row>
    <row r="26" spans="1:17" s="77" customFormat="1" ht="47.25" customHeight="1">
      <c r="A26" s="75" t="s">
        <v>29</v>
      </c>
      <c r="B26" s="68" t="s">
        <v>196</v>
      </c>
      <c r="C26" s="71" t="s">
        <v>197</v>
      </c>
      <c r="D26" s="111">
        <v>20000</v>
      </c>
      <c r="E26" s="68" t="s">
        <v>235</v>
      </c>
      <c r="F26" s="112"/>
      <c r="G26" s="112"/>
      <c r="H26" s="100"/>
      <c r="I26" s="71"/>
      <c r="J26" s="86"/>
      <c r="K26" s="75"/>
      <c r="L26" s="86"/>
      <c r="M26" s="75"/>
      <c r="N26" s="71" t="s">
        <v>197</v>
      </c>
      <c r="Q26" s="77">
        <v>8</v>
      </c>
    </row>
    <row r="27" spans="1:17" s="77" customFormat="1" ht="73.5" customHeight="1">
      <c r="A27" s="75" t="s">
        <v>29</v>
      </c>
      <c r="B27" s="199" t="s">
        <v>198</v>
      </c>
      <c r="C27" s="71" t="s">
        <v>199</v>
      </c>
      <c r="D27" s="145">
        <v>10000</v>
      </c>
      <c r="E27" s="199" t="s">
        <v>233</v>
      </c>
      <c r="F27" s="112"/>
      <c r="G27" s="112"/>
      <c r="H27" s="200"/>
      <c r="I27" s="201"/>
      <c r="J27" s="86"/>
      <c r="K27" s="75"/>
      <c r="L27" s="86"/>
      <c r="M27" s="75"/>
      <c r="N27" s="71" t="s">
        <v>199</v>
      </c>
      <c r="Q27" s="77">
        <v>9</v>
      </c>
    </row>
    <row r="28" spans="1:17" s="77" customFormat="1" ht="50.25" customHeight="1">
      <c r="A28" s="114" t="s">
        <v>29</v>
      </c>
      <c r="B28" s="115" t="s">
        <v>200</v>
      </c>
      <c r="C28" s="119" t="s">
        <v>204</v>
      </c>
      <c r="D28" s="111">
        <v>30000</v>
      </c>
      <c r="E28" s="116" t="s">
        <v>204</v>
      </c>
      <c r="F28" s="112"/>
      <c r="G28" s="112"/>
      <c r="H28" s="200"/>
      <c r="I28" s="201"/>
      <c r="J28" s="86"/>
      <c r="K28" s="75"/>
      <c r="L28" s="86"/>
      <c r="M28" s="75"/>
      <c r="N28" s="115" t="s">
        <v>201</v>
      </c>
      <c r="Q28" s="77">
        <v>10</v>
      </c>
    </row>
    <row r="29" spans="1:17" s="77" customFormat="1" ht="109.5" customHeight="1">
      <c r="A29" s="75" t="s">
        <v>29</v>
      </c>
      <c r="B29" s="117" t="s">
        <v>208</v>
      </c>
      <c r="C29" s="119" t="s">
        <v>234</v>
      </c>
      <c r="D29" s="111">
        <v>30000</v>
      </c>
      <c r="E29" s="116" t="s">
        <v>224</v>
      </c>
      <c r="F29" s="112"/>
      <c r="G29" s="112"/>
      <c r="H29" s="200"/>
      <c r="I29" s="201"/>
      <c r="J29" s="86"/>
      <c r="K29" s="75"/>
      <c r="L29" s="86"/>
      <c r="M29" s="75"/>
      <c r="N29" s="115" t="s">
        <v>209</v>
      </c>
      <c r="Q29" s="77">
        <v>11</v>
      </c>
    </row>
    <row r="30" spans="1:17" s="77" customFormat="1" ht="97.5" customHeight="1">
      <c r="A30" s="75" t="s">
        <v>29</v>
      </c>
      <c r="B30" s="71" t="s">
        <v>210</v>
      </c>
      <c r="C30" s="119" t="s">
        <v>225</v>
      </c>
      <c r="D30" s="111">
        <v>20000</v>
      </c>
      <c r="E30" s="116" t="s">
        <v>225</v>
      </c>
      <c r="F30" s="112"/>
      <c r="G30" s="112"/>
      <c r="H30" s="200"/>
      <c r="I30" s="201"/>
      <c r="J30" s="86"/>
      <c r="K30" s="75"/>
      <c r="L30" s="86"/>
      <c r="M30" s="75"/>
      <c r="N30" s="115" t="s">
        <v>211</v>
      </c>
      <c r="Q30" s="77">
        <v>12</v>
      </c>
    </row>
    <row r="31" spans="1:17" s="77" customFormat="1" ht="93.75" customHeight="1">
      <c r="A31" s="75" t="s">
        <v>29</v>
      </c>
      <c r="B31" s="71" t="s">
        <v>212</v>
      </c>
      <c r="C31" s="71" t="s">
        <v>226</v>
      </c>
      <c r="D31" s="111">
        <v>10000</v>
      </c>
      <c r="E31" s="68" t="s">
        <v>226</v>
      </c>
      <c r="F31" s="112"/>
      <c r="G31" s="112"/>
      <c r="H31" s="200"/>
      <c r="I31" s="201"/>
      <c r="J31" s="86"/>
      <c r="K31" s="75"/>
      <c r="L31" s="86"/>
      <c r="M31" s="75"/>
      <c r="N31" s="115" t="s">
        <v>213</v>
      </c>
      <c r="Q31" s="77">
        <v>13</v>
      </c>
    </row>
    <row r="32" spans="1:17" s="77" customFormat="1" ht="195" customHeight="1">
      <c r="A32" s="75" t="s">
        <v>29</v>
      </c>
      <c r="B32" s="71" t="s">
        <v>277</v>
      </c>
      <c r="C32" s="71" t="s">
        <v>278</v>
      </c>
      <c r="D32" s="111">
        <v>20000</v>
      </c>
      <c r="E32" s="68" t="s">
        <v>278</v>
      </c>
      <c r="F32" s="112"/>
      <c r="G32" s="112"/>
      <c r="H32" s="200"/>
      <c r="I32" s="201"/>
      <c r="J32" s="86"/>
      <c r="K32" s="75"/>
      <c r="L32" s="86"/>
      <c r="M32" s="75"/>
      <c r="N32" s="115" t="s">
        <v>219</v>
      </c>
      <c r="Q32" s="77">
        <v>14</v>
      </c>
    </row>
    <row r="33" spans="1:19" s="77" customFormat="1" ht="132.75" customHeight="1">
      <c r="A33" s="135" t="s">
        <v>29</v>
      </c>
      <c r="B33" s="71" t="s">
        <v>296</v>
      </c>
      <c r="C33" s="71" t="s">
        <v>297</v>
      </c>
      <c r="D33" s="113">
        <v>10000</v>
      </c>
      <c r="E33" s="68" t="s">
        <v>298</v>
      </c>
      <c r="F33" s="113">
        <v>10000</v>
      </c>
      <c r="G33" s="71" t="s">
        <v>299</v>
      </c>
      <c r="H33" s="113">
        <v>10000</v>
      </c>
      <c r="I33" s="71" t="s">
        <v>298</v>
      </c>
      <c r="J33" s="113">
        <v>10000</v>
      </c>
      <c r="K33" s="71" t="s">
        <v>299</v>
      </c>
      <c r="L33" s="113">
        <v>10000</v>
      </c>
      <c r="M33" s="71" t="s">
        <v>298</v>
      </c>
      <c r="N33" s="115" t="s">
        <v>300</v>
      </c>
      <c r="Q33" s="77">
        <v>15</v>
      </c>
      <c r="S33" s="204">
        <f>SUM(D32:D33,D24:D31,D22:D23)</f>
        <v>195000</v>
      </c>
    </row>
    <row r="34" spans="1:19" s="2" customFormat="1" ht="20.25" customHeight="1">
      <c r="A34" s="328" t="s">
        <v>30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</row>
    <row r="35" spans="1:19" s="2" customFormat="1">
      <c r="A35" s="75"/>
      <c r="B35" s="202" t="s">
        <v>26</v>
      </c>
      <c r="C35" s="71"/>
      <c r="D35" s="75"/>
      <c r="E35" s="71"/>
      <c r="F35" s="71"/>
      <c r="G35" s="71"/>
      <c r="H35" s="71"/>
      <c r="I35" s="71"/>
      <c r="J35" s="71"/>
      <c r="K35" s="203"/>
      <c r="L35" s="71"/>
      <c r="M35" s="203"/>
      <c r="N35" s="71"/>
    </row>
    <row r="36" spans="1:19" s="2" customFormat="1">
      <c r="A36" s="323" t="s">
        <v>31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</row>
    <row r="37" spans="1:19" s="2" customFormat="1">
      <c r="A37" s="75"/>
      <c r="B37" s="202" t="s">
        <v>26</v>
      </c>
      <c r="C37" s="71"/>
      <c r="D37" s="113"/>
      <c r="E37" s="75"/>
      <c r="F37" s="113"/>
      <c r="G37" s="75"/>
      <c r="H37" s="75"/>
      <c r="I37" s="75"/>
      <c r="J37" s="75"/>
      <c r="K37" s="86"/>
      <c r="L37" s="75"/>
      <c r="M37" s="86"/>
      <c r="N37" s="71"/>
    </row>
    <row r="38" spans="1:19" s="61" customFormat="1">
      <c r="A38" s="325" t="s">
        <v>426</v>
      </c>
      <c r="B38" s="325"/>
      <c r="C38" s="142" t="s">
        <v>32</v>
      </c>
      <c r="D38" s="170">
        <f>SUM(D12:D17,D19:D20,D22:D23,D24:D31,D32:D33)</f>
        <v>255000</v>
      </c>
      <c r="E38" s="170"/>
      <c r="F38" s="170">
        <f>SUM(F12:F17,F19:F20,F22:F23,F24:F31,F32:F33)</f>
        <v>2375000</v>
      </c>
      <c r="G38" s="170"/>
      <c r="H38" s="170">
        <f>SUM(H12:H17,H19:H20,H22:H23,H24:H31,H32:H33)</f>
        <v>2375000</v>
      </c>
      <c r="I38" s="170"/>
      <c r="J38" s="170">
        <f>SUM(J12:J17,J19:J20,J22:J23,J24:J31,J32:J33)</f>
        <v>2375000</v>
      </c>
      <c r="K38" s="170"/>
      <c r="L38" s="170">
        <f>SUM(L12:L17,L19:L20,L22:L23,L24:L31,L32:L33)</f>
        <v>2375000</v>
      </c>
      <c r="M38" s="171"/>
      <c r="N38" s="142"/>
    </row>
    <row r="39" spans="1:19" ht="16.5" customHeight="1"/>
    <row r="40" spans="1:19">
      <c r="A40" s="121" t="s">
        <v>33</v>
      </c>
    </row>
    <row r="41" spans="1:19">
      <c r="A41" s="175" t="s">
        <v>34</v>
      </c>
      <c r="E41" s="134"/>
    </row>
    <row r="42" spans="1:19">
      <c r="A42" s="175" t="s">
        <v>35</v>
      </c>
    </row>
    <row r="43" spans="1:19">
      <c r="A43" s="175" t="s">
        <v>36</v>
      </c>
    </row>
    <row r="44" spans="1:19">
      <c r="A44" s="175" t="s">
        <v>37</v>
      </c>
    </row>
    <row r="45" spans="1:19">
      <c r="A45" s="175" t="s">
        <v>38</v>
      </c>
    </row>
    <row r="46" spans="1:19">
      <c r="A46" s="175" t="s">
        <v>39</v>
      </c>
    </row>
  </sheetData>
  <mergeCells count="18">
    <mergeCell ref="L9:M9"/>
    <mergeCell ref="A21:N21"/>
    <mergeCell ref="A34:N34"/>
    <mergeCell ref="A36:N36"/>
    <mergeCell ref="A18:N18"/>
    <mergeCell ref="A11:N11"/>
    <mergeCell ref="A38:B38"/>
    <mergeCell ref="A2:N2"/>
    <mergeCell ref="A3:N3"/>
    <mergeCell ref="A8:A10"/>
    <mergeCell ref="B8:B10"/>
    <mergeCell ref="C8:C10"/>
    <mergeCell ref="D8:M8"/>
    <mergeCell ref="N8:N10"/>
    <mergeCell ref="D9:E9"/>
    <mergeCell ref="F9:G9"/>
    <mergeCell ref="H9:I9"/>
    <mergeCell ref="J9:K9"/>
  </mergeCells>
  <pageMargins left="0.55118110236220474" right="0" top="0.74803149606299213" bottom="0.23622047244094491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O37"/>
  <sheetViews>
    <sheetView view="pageBreakPreview" topLeftCell="A21" zoomScale="85" zoomScaleSheetLayoutView="85" workbookViewId="0">
      <selection activeCell="A26" sqref="A26:N26"/>
    </sheetView>
  </sheetViews>
  <sheetFormatPr defaultColWidth="9" defaultRowHeight="15"/>
  <cols>
    <col min="1" max="1" width="8.75" style="67" customWidth="1"/>
    <col min="2" max="2" width="36.75" style="67" customWidth="1"/>
    <col min="3" max="3" width="19.875" style="67" customWidth="1"/>
    <col min="4" max="4" width="11.125" style="74" bestFit="1" customWidth="1"/>
    <col min="5" max="5" width="15.875" style="67" customWidth="1"/>
    <col min="6" max="6" width="10.875" style="74" bestFit="1" customWidth="1"/>
    <col min="7" max="7" width="16.75" style="67" customWidth="1"/>
    <col min="8" max="8" width="12" style="74" bestFit="1" customWidth="1"/>
    <col min="9" max="9" width="17" style="67" customWidth="1"/>
    <col min="10" max="10" width="10.875" style="67" bestFit="1" customWidth="1"/>
    <col min="11" max="11" width="18.375" style="67" customWidth="1"/>
    <col min="12" max="12" width="11.75" style="67" customWidth="1"/>
    <col min="13" max="13" width="11.625" style="67" customWidth="1"/>
    <col min="14" max="14" width="20.25" style="67" customWidth="1"/>
    <col min="15" max="16384" width="9" style="67"/>
  </cols>
  <sheetData>
    <row r="1" spans="1:15" ht="24.9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s="19" customFormat="1" ht="27.75">
      <c r="A2" s="56" t="s">
        <v>49</v>
      </c>
      <c r="D2" s="20"/>
      <c r="F2" s="20"/>
      <c r="H2" s="20"/>
    </row>
    <row r="3" spans="1:15" s="3" customFormat="1" ht="9" customHeight="1">
      <c r="D3" s="17"/>
      <c r="F3" s="17"/>
      <c r="H3" s="17"/>
    </row>
    <row r="4" spans="1:15" s="2" customFormat="1" ht="20.25" customHeight="1">
      <c r="A4" s="322" t="s">
        <v>19</v>
      </c>
      <c r="B4" s="322" t="s">
        <v>20</v>
      </c>
      <c r="C4" s="322" t="s">
        <v>21</v>
      </c>
      <c r="D4" s="319" t="s">
        <v>386</v>
      </c>
      <c r="E4" s="319"/>
      <c r="F4" s="319"/>
      <c r="G4" s="319"/>
      <c r="H4" s="319"/>
      <c r="I4" s="319"/>
      <c r="J4" s="319"/>
      <c r="K4" s="319"/>
      <c r="L4" s="319"/>
      <c r="M4" s="319"/>
      <c r="N4" s="322" t="s">
        <v>22</v>
      </c>
    </row>
    <row r="5" spans="1:15" s="2" customFormat="1" ht="20.25">
      <c r="A5" s="322"/>
      <c r="B5" s="322"/>
      <c r="C5" s="322"/>
      <c r="D5" s="319">
        <v>2565</v>
      </c>
      <c r="E5" s="319"/>
      <c r="F5" s="319">
        <v>2566</v>
      </c>
      <c r="G5" s="319"/>
      <c r="H5" s="319">
        <v>2567</v>
      </c>
      <c r="I5" s="319"/>
      <c r="J5" s="319">
        <v>2568</v>
      </c>
      <c r="K5" s="319"/>
      <c r="L5" s="319">
        <v>2569</v>
      </c>
      <c r="M5" s="319"/>
      <c r="N5" s="322"/>
    </row>
    <row r="6" spans="1:15" s="2" customFormat="1" ht="18.75" customHeight="1">
      <c r="A6" s="322"/>
      <c r="B6" s="322"/>
      <c r="C6" s="322"/>
      <c r="D6" s="37" t="s">
        <v>23</v>
      </c>
      <c r="E6" s="26" t="s">
        <v>24</v>
      </c>
      <c r="F6" s="37" t="s">
        <v>23</v>
      </c>
      <c r="G6" s="26" t="s">
        <v>24</v>
      </c>
      <c r="H6" s="37" t="s">
        <v>23</v>
      </c>
      <c r="I6" s="26" t="s">
        <v>24</v>
      </c>
      <c r="J6" s="26" t="s">
        <v>23</v>
      </c>
      <c r="K6" s="37" t="s">
        <v>24</v>
      </c>
      <c r="L6" s="26" t="s">
        <v>23</v>
      </c>
      <c r="M6" s="37" t="s">
        <v>24</v>
      </c>
      <c r="N6" s="322"/>
    </row>
    <row r="7" spans="1:15" s="2" customFormat="1" ht="20.25">
      <c r="A7" s="330" t="s">
        <v>25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</row>
    <row r="8" spans="1:15" s="77" customFormat="1" ht="40.5">
      <c r="A8" s="75" t="s">
        <v>40</v>
      </c>
      <c r="B8" s="68" t="s">
        <v>62</v>
      </c>
      <c r="C8" s="75" t="s">
        <v>59</v>
      </c>
      <c r="D8" s="111"/>
      <c r="E8" s="68"/>
      <c r="F8" s="137"/>
      <c r="G8" s="68"/>
      <c r="H8" s="76">
        <v>30000</v>
      </c>
      <c r="I8" s="68" t="s">
        <v>63</v>
      </c>
      <c r="J8" s="137"/>
      <c r="K8" s="68"/>
      <c r="L8" s="68"/>
      <c r="M8" s="68"/>
      <c r="N8" s="68" t="s">
        <v>45</v>
      </c>
      <c r="O8" s="3"/>
    </row>
    <row r="9" spans="1:15" s="77" customFormat="1" ht="60.75">
      <c r="A9" s="75" t="s">
        <v>40</v>
      </c>
      <c r="B9" s="68" t="s">
        <v>325</v>
      </c>
      <c r="C9" s="71" t="s">
        <v>119</v>
      </c>
      <c r="D9" s="146">
        <v>200000</v>
      </c>
      <c r="E9" s="68"/>
      <c r="F9" s="146">
        <v>200000</v>
      </c>
      <c r="G9" s="112"/>
      <c r="H9" s="70"/>
      <c r="I9" s="68"/>
      <c r="J9" s="146"/>
      <c r="K9" s="68"/>
      <c r="L9" s="68"/>
      <c r="M9" s="68"/>
      <c r="N9" s="71" t="s">
        <v>119</v>
      </c>
      <c r="O9" s="3"/>
    </row>
    <row r="10" spans="1:15" s="77" customFormat="1" ht="81">
      <c r="A10" s="75" t="s">
        <v>40</v>
      </c>
      <c r="B10" s="68" t="s">
        <v>326</v>
      </c>
      <c r="C10" s="71" t="s">
        <v>119</v>
      </c>
      <c r="D10" s="139"/>
      <c r="E10" s="112"/>
      <c r="F10" s="139">
        <v>50000</v>
      </c>
      <c r="G10" s="75" t="s">
        <v>327</v>
      </c>
      <c r="H10" s="69">
        <v>50000</v>
      </c>
      <c r="I10" s="75" t="s">
        <v>328</v>
      </c>
      <c r="J10" s="139">
        <v>70000</v>
      </c>
      <c r="K10" s="75" t="s">
        <v>329</v>
      </c>
      <c r="L10" s="112"/>
      <c r="M10" s="112"/>
      <c r="N10" s="71" t="s">
        <v>119</v>
      </c>
      <c r="O10" s="165"/>
    </row>
    <row r="11" spans="1:15" s="2" customFormat="1" ht="81">
      <c r="A11" s="75" t="s">
        <v>40</v>
      </c>
      <c r="B11" s="68" t="s">
        <v>330</v>
      </c>
      <c r="C11" s="75" t="s">
        <v>331</v>
      </c>
      <c r="D11" s="139"/>
      <c r="E11" s="69"/>
      <c r="F11" s="139"/>
      <c r="G11" s="112"/>
      <c r="H11" s="69">
        <v>300000</v>
      </c>
      <c r="I11" s="69"/>
      <c r="J11" s="139"/>
      <c r="K11" s="112"/>
      <c r="L11" s="112"/>
      <c r="M11" s="112"/>
      <c r="N11" s="71" t="s">
        <v>119</v>
      </c>
      <c r="O11" s="165"/>
    </row>
    <row r="12" spans="1:15" s="73" customFormat="1" ht="101.25">
      <c r="A12" s="75" t="s">
        <v>40</v>
      </c>
      <c r="B12" s="71" t="s">
        <v>332</v>
      </c>
      <c r="C12" s="148"/>
      <c r="D12" s="146">
        <v>400000</v>
      </c>
      <c r="E12" s="71" t="s">
        <v>333</v>
      </c>
      <c r="F12" s="70">
        <v>400000</v>
      </c>
      <c r="G12" s="71" t="s">
        <v>334</v>
      </c>
      <c r="H12" s="70">
        <v>400000</v>
      </c>
      <c r="I12" s="71" t="s">
        <v>335</v>
      </c>
      <c r="J12" s="112"/>
      <c r="K12" s="112"/>
      <c r="L12" s="112"/>
      <c r="M12" s="112"/>
      <c r="N12" s="71" t="s">
        <v>119</v>
      </c>
      <c r="O12" s="166"/>
    </row>
    <row r="13" spans="1:15" s="2" customFormat="1" ht="20.25">
      <c r="A13" s="329" t="s">
        <v>27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</row>
    <row r="14" spans="1:15" s="205" customFormat="1" ht="81">
      <c r="A14" s="75" t="s">
        <v>40</v>
      </c>
      <c r="B14" s="68" t="s">
        <v>80</v>
      </c>
      <c r="C14" s="68" t="s">
        <v>81</v>
      </c>
      <c r="D14" s="139">
        <v>30000</v>
      </c>
      <c r="E14" s="68" t="s">
        <v>82</v>
      </c>
      <c r="F14" s="70" t="s">
        <v>48</v>
      </c>
      <c r="G14" s="70" t="s">
        <v>48</v>
      </c>
      <c r="H14" s="70" t="s">
        <v>48</v>
      </c>
      <c r="I14" s="70" t="s">
        <v>48</v>
      </c>
      <c r="J14" s="70" t="s">
        <v>48</v>
      </c>
      <c r="K14" s="70" t="s">
        <v>48</v>
      </c>
      <c r="L14" s="70" t="s">
        <v>48</v>
      </c>
      <c r="M14" s="70" t="s">
        <v>48</v>
      </c>
      <c r="N14" s="68" t="s">
        <v>83</v>
      </c>
    </row>
    <row r="15" spans="1:15" s="2" customFormat="1" ht="20.25">
      <c r="A15" s="329" t="s">
        <v>28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</row>
    <row r="16" spans="1:15" s="205" customFormat="1" ht="409.5">
      <c r="A16" s="75" t="s">
        <v>40</v>
      </c>
      <c r="B16" s="71" t="s">
        <v>78</v>
      </c>
      <c r="C16" s="71" t="s">
        <v>414</v>
      </c>
      <c r="D16" s="154">
        <v>10000</v>
      </c>
      <c r="E16" s="71" t="s">
        <v>418</v>
      </c>
      <c r="F16" s="208">
        <v>10000</v>
      </c>
      <c r="G16" s="71" t="s">
        <v>418</v>
      </c>
      <c r="H16" s="209">
        <v>10000</v>
      </c>
      <c r="I16" s="71" t="s">
        <v>418</v>
      </c>
      <c r="J16" s="209">
        <v>10000</v>
      </c>
      <c r="K16" s="71" t="s">
        <v>418</v>
      </c>
      <c r="L16" s="209">
        <v>10000</v>
      </c>
      <c r="M16" s="71" t="s">
        <v>418</v>
      </c>
      <c r="N16" s="71" t="s">
        <v>415</v>
      </c>
    </row>
    <row r="17" spans="1:14" ht="409.5">
      <c r="A17" s="75" t="s">
        <v>40</v>
      </c>
      <c r="B17" s="71" t="s">
        <v>237</v>
      </c>
      <c r="C17" s="71" t="s">
        <v>115</v>
      </c>
      <c r="D17" s="76">
        <v>10000</v>
      </c>
      <c r="E17" s="71" t="s">
        <v>418</v>
      </c>
      <c r="F17" s="72">
        <v>10000</v>
      </c>
      <c r="G17" s="71" t="s">
        <v>418</v>
      </c>
      <c r="H17" s="111">
        <v>10000</v>
      </c>
      <c r="I17" s="71" t="s">
        <v>418</v>
      </c>
      <c r="J17" s="111">
        <v>10000</v>
      </c>
      <c r="K17" s="71" t="s">
        <v>418</v>
      </c>
      <c r="L17" s="111">
        <v>10000</v>
      </c>
      <c r="M17" s="71" t="s">
        <v>418</v>
      </c>
      <c r="N17" s="71" t="s">
        <v>177</v>
      </c>
    </row>
    <row r="18" spans="1:14" ht="409.5">
      <c r="A18" s="75" t="s">
        <v>40</v>
      </c>
      <c r="B18" s="71" t="s">
        <v>238</v>
      </c>
      <c r="C18" s="71" t="s">
        <v>176</v>
      </c>
      <c r="D18" s="100">
        <v>10000</v>
      </c>
      <c r="E18" s="71" t="s">
        <v>418</v>
      </c>
      <c r="F18" s="72">
        <v>10000</v>
      </c>
      <c r="G18" s="71" t="s">
        <v>418</v>
      </c>
      <c r="H18" s="111">
        <v>10000</v>
      </c>
      <c r="I18" s="71" t="s">
        <v>418</v>
      </c>
      <c r="J18" s="111">
        <v>10000</v>
      </c>
      <c r="K18" s="71" t="s">
        <v>418</v>
      </c>
      <c r="L18" s="111">
        <v>10000</v>
      </c>
      <c r="M18" s="71" t="s">
        <v>418</v>
      </c>
      <c r="N18" s="68" t="s">
        <v>175</v>
      </c>
    </row>
    <row r="19" spans="1:14" ht="243">
      <c r="A19" s="75" t="s">
        <v>40</v>
      </c>
      <c r="B19" s="71" t="s">
        <v>214</v>
      </c>
      <c r="C19" s="119" t="s">
        <v>227</v>
      </c>
      <c r="D19" s="122">
        <v>20000</v>
      </c>
      <c r="E19" s="119" t="s">
        <v>417</v>
      </c>
      <c r="F19" s="112"/>
      <c r="G19" s="112"/>
      <c r="H19" s="140"/>
      <c r="I19" s="110"/>
      <c r="J19" s="86"/>
      <c r="K19" s="75"/>
      <c r="L19" s="86"/>
      <c r="M19" s="75"/>
      <c r="N19" s="167" t="s">
        <v>209</v>
      </c>
    </row>
    <row r="20" spans="1:14" ht="303.75">
      <c r="A20" s="75" t="s">
        <v>40</v>
      </c>
      <c r="B20" s="71" t="s">
        <v>215</v>
      </c>
      <c r="C20" s="119" t="s">
        <v>228</v>
      </c>
      <c r="D20" s="122">
        <v>10000</v>
      </c>
      <c r="E20" s="119" t="s">
        <v>425</v>
      </c>
      <c r="F20" s="112"/>
      <c r="G20" s="112"/>
      <c r="H20" s="140"/>
      <c r="I20" s="110"/>
      <c r="J20" s="86"/>
      <c r="K20" s="75"/>
      <c r="L20" s="86"/>
      <c r="M20" s="75"/>
      <c r="N20" s="167" t="s">
        <v>216</v>
      </c>
    </row>
    <row r="21" spans="1:14" ht="222.75">
      <c r="A21" s="75" t="s">
        <v>40</v>
      </c>
      <c r="B21" s="71" t="s">
        <v>295</v>
      </c>
      <c r="C21" s="71" t="s">
        <v>226</v>
      </c>
      <c r="D21" s="122">
        <v>10000</v>
      </c>
      <c r="E21" s="71" t="s">
        <v>416</v>
      </c>
      <c r="F21" s="112"/>
      <c r="G21" s="112"/>
      <c r="H21" s="140"/>
      <c r="I21" s="110"/>
      <c r="J21" s="86"/>
      <c r="K21" s="75"/>
      <c r="L21" s="86"/>
      <c r="M21" s="75"/>
      <c r="N21" s="167" t="s">
        <v>213</v>
      </c>
    </row>
    <row r="22" spans="1:14" ht="81">
      <c r="A22" s="75" t="s">
        <v>40</v>
      </c>
      <c r="B22" s="71" t="s">
        <v>279</v>
      </c>
      <c r="C22" s="71" t="s">
        <v>231</v>
      </c>
      <c r="D22" s="122">
        <v>20000</v>
      </c>
      <c r="E22" s="71" t="s">
        <v>231</v>
      </c>
      <c r="F22" s="112"/>
      <c r="G22" s="112"/>
      <c r="H22" s="140"/>
      <c r="I22" s="110"/>
      <c r="J22" s="86"/>
      <c r="K22" s="75"/>
      <c r="L22" s="86"/>
      <c r="M22" s="75"/>
      <c r="N22" s="167" t="s">
        <v>219</v>
      </c>
    </row>
    <row r="23" spans="1:14" ht="40.5">
      <c r="A23" s="75" t="s">
        <v>40</v>
      </c>
      <c r="B23" s="71" t="s">
        <v>456</v>
      </c>
      <c r="C23" s="71"/>
      <c r="D23" s="122">
        <v>5000</v>
      </c>
      <c r="E23" s="71"/>
      <c r="F23" s="112"/>
      <c r="G23" s="112"/>
      <c r="H23" s="140"/>
      <c r="I23" s="110"/>
      <c r="J23" s="86"/>
      <c r="K23" s="75"/>
      <c r="L23" s="86"/>
      <c r="M23" s="75"/>
      <c r="N23" s="167" t="s">
        <v>457</v>
      </c>
    </row>
    <row r="24" spans="1:14" ht="20.25">
      <c r="A24" s="329" t="s">
        <v>30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</row>
    <row r="25" spans="1:14" ht="20.25">
      <c r="A25" s="24"/>
      <c r="B25" s="40" t="s">
        <v>26</v>
      </c>
      <c r="C25" s="5"/>
      <c r="D25" s="4"/>
      <c r="E25" s="5"/>
      <c r="F25" s="5"/>
      <c r="G25" s="5"/>
      <c r="H25" s="5"/>
      <c r="I25" s="5"/>
      <c r="J25" s="5"/>
      <c r="K25" s="92"/>
      <c r="L25" s="5"/>
      <c r="M25" s="92"/>
      <c r="N25" s="5"/>
    </row>
    <row r="26" spans="1:14" ht="20.25">
      <c r="A26" s="329" t="s">
        <v>31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</row>
    <row r="27" spans="1:14" ht="20.25">
      <c r="A27" s="24"/>
      <c r="B27" s="40" t="s">
        <v>26</v>
      </c>
      <c r="C27" s="5"/>
      <c r="D27" s="125"/>
      <c r="E27" s="4"/>
      <c r="F27" s="125"/>
      <c r="G27" s="4"/>
      <c r="H27" s="4"/>
      <c r="I27" s="4"/>
      <c r="J27" s="4"/>
      <c r="K27" s="169"/>
      <c r="L27" s="4"/>
      <c r="M27" s="169"/>
      <c r="N27" s="5"/>
    </row>
    <row r="28" spans="1:14" ht="20.25">
      <c r="A28" s="325" t="s">
        <v>427</v>
      </c>
      <c r="B28" s="325"/>
      <c r="C28" s="142" t="s">
        <v>32</v>
      </c>
      <c r="D28" s="172">
        <f>SUM(D8:D12,D14,D16,D25,D27,D17,D18,D19,D20,D21,D23,D22)</f>
        <v>725000</v>
      </c>
      <c r="E28" s="172"/>
      <c r="F28" s="172">
        <f>SUM(F8:F12,F14,F16,F25,F27,F17,F18,F19,F20,F21,F23,F22)</f>
        <v>680000</v>
      </c>
      <c r="G28" s="172"/>
      <c r="H28" s="172">
        <f>SUM(H8:H12,H14,H16,H25,H27,H17,H18,H19,H20,H21,H23,H22)</f>
        <v>810000</v>
      </c>
      <c r="I28" s="172"/>
      <c r="J28" s="172">
        <f>SUM(J8:J12,J14,J16,J25,J27,J17,J18,J19,J20,J21,J23,J22)</f>
        <v>100000</v>
      </c>
      <c r="K28" s="172"/>
      <c r="L28" s="172">
        <f>SUM(L8:L12,L14,L16,L25,L27,L17,L18,L19,L20,L21,L23,L22)</f>
        <v>30000</v>
      </c>
      <c r="M28" s="142"/>
      <c r="N28" s="142"/>
    </row>
    <row r="29" spans="1:14" ht="20.25">
      <c r="A29" s="61"/>
      <c r="B29" s="61"/>
      <c r="C29" s="61"/>
      <c r="D29" s="66"/>
      <c r="E29" s="66"/>
      <c r="F29" s="66"/>
      <c r="G29" s="66"/>
      <c r="H29" s="66"/>
      <c r="I29" s="66"/>
      <c r="J29" s="66"/>
      <c r="K29" s="66"/>
      <c r="L29" s="66"/>
      <c r="M29" s="61"/>
      <c r="N29" s="61"/>
    </row>
    <row r="31" spans="1:14" ht="20.25">
      <c r="A31" s="10" t="s">
        <v>33</v>
      </c>
      <c r="D31" s="307"/>
    </row>
    <row r="32" spans="1:14" ht="18.75">
      <c r="A32" s="11" t="s">
        <v>34</v>
      </c>
      <c r="D32" s="67"/>
      <c r="F32" s="67"/>
      <c r="H32" s="67"/>
    </row>
    <row r="33" spans="1:8" ht="18.75">
      <c r="A33" s="11" t="s">
        <v>35</v>
      </c>
      <c r="D33" s="67"/>
      <c r="F33" s="67"/>
      <c r="H33" s="67"/>
    </row>
    <row r="34" spans="1:8" ht="18.75">
      <c r="A34" s="11" t="s">
        <v>36</v>
      </c>
    </row>
    <row r="35" spans="1:8" ht="18.75">
      <c r="A35" s="11" t="s">
        <v>37</v>
      </c>
    </row>
    <row r="36" spans="1:8" ht="18.75">
      <c r="A36" s="11" t="s">
        <v>38</v>
      </c>
    </row>
    <row r="37" spans="1:8" ht="18.75">
      <c r="A37" s="11" t="s">
        <v>39</v>
      </c>
    </row>
  </sheetData>
  <mergeCells count="16">
    <mergeCell ref="A4:A6"/>
    <mergeCell ref="B4:B6"/>
    <mergeCell ref="C4:C6"/>
    <mergeCell ref="D4:M4"/>
    <mergeCell ref="N4:N6"/>
    <mergeCell ref="D5:E5"/>
    <mergeCell ref="F5:G5"/>
    <mergeCell ref="H5:I5"/>
    <mergeCell ref="J5:K5"/>
    <mergeCell ref="L5:M5"/>
    <mergeCell ref="A28:B28"/>
    <mergeCell ref="A26:N26"/>
    <mergeCell ref="A7:N7"/>
    <mergeCell ref="A13:N13"/>
    <mergeCell ref="A15:N15"/>
    <mergeCell ref="A24:N24"/>
  </mergeCells>
  <printOptions horizontalCentered="1"/>
  <pageMargins left="0.15748031496062992" right="7.874015748031496E-2" top="0.39370078740157483" bottom="7.874015748031496E-2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N52"/>
  <sheetViews>
    <sheetView view="pageBreakPreview" zoomScaleSheetLayoutView="100" workbookViewId="0">
      <pane ySplit="6" topLeftCell="A40" activePane="bottomLeft" state="frozen"/>
      <selection pane="bottomLeft" activeCell="B46" sqref="B46"/>
    </sheetView>
  </sheetViews>
  <sheetFormatPr defaultColWidth="9" defaultRowHeight="15"/>
  <cols>
    <col min="1" max="1" width="7.75" style="67" customWidth="1"/>
    <col min="2" max="2" width="32" style="67" customWidth="1"/>
    <col min="3" max="3" width="17.75" style="67" customWidth="1"/>
    <col min="4" max="4" width="13" style="78" bestFit="1" customWidth="1"/>
    <col min="5" max="5" width="14" style="67" customWidth="1"/>
    <col min="6" max="6" width="13" style="78" bestFit="1" customWidth="1"/>
    <col min="7" max="7" width="14" style="67" customWidth="1"/>
    <col min="8" max="8" width="15.375" style="78" bestFit="1" customWidth="1"/>
    <col min="9" max="9" width="13.875" style="67" customWidth="1"/>
    <col min="10" max="10" width="10.75" style="78" bestFit="1" customWidth="1"/>
    <col min="11" max="11" width="13.75" style="67" customWidth="1"/>
    <col min="12" max="12" width="10.75" style="78" bestFit="1" customWidth="1"/>
    <col min="13" max="13" width="13.75" style="67" customWidth="1"/>
    <col min="14" max="14" width="20" style="67" customWidth="1"/>
    <col min="15" max="16384" width="9" style="67"/>
  </cols>
  <sheetData>
    <row r="1" spans="1:14" ht="24.9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21" customFormat="1" ht="27.75">
      <c r="A2" s="56" t="s">
        <v>50</v>
      </c>
      <c r="D2" s="22"/>
      <c r="F2" s="22"/>
      <c r="H2" s="22"/>
      <c r="J2" s="22"/>
      <c r="L2" s="22"/>
    </row>
    <row r="3" spans="1:14" s="2" customFormat="1" ht="9" customHeight="1">
      <c r="D3" s="13"/>
      <c r="F3" s="13"/>
      <c r="H3" s="13"/>
      <c r="J3" s="13"/>
      <c r="L3" s="13"/>
    </row>
    <row r="4" spans="1:14" ht="20.25" customHeight="1">
      <c r="A4" s="322" t="s">
        <v>19</v>
      </c>
      <c r="B4" s="322" t="s">
        <v>20</v>
      </c>
      <c r="C4" s="322" t="s">
        <v>21</v>
      </c>
      <c r="D4" s="319" t="s">
        <v>386</v>
      </c>
      <c r="E4" s="319"/>
      <c r="F4" s="319"/>
      <c r="G4" s="319"/>
      <c r="H4" s="319"/>
      <c r="I4" s="319"/>
      <c r="J4" s="319"/>
      <c r="K4" s="319"/>
      <c r="L4" s="319"/>
      <c r="M4" s="319"/>
      <c r="N4" s="322" t="s">
        <v>22</v>
      </c>
    </row>
    <row r="5" spans="1:14" ht="20.25">
      <c r="A5" s="322"/>
      <c r="B5" s="322"/>
      <c r="C5" s="322"/>
      <c r="D5" s="319">
        <v>2565</v>
      </c>
      <c r="E5" s="319"/>
      <c r="F5" s="319">
        <v>2566</v>
      </c>
      <c r="G5" s="319"/>
      <c r="H5" s="319">
        <v>2567</v>
      </c>
      <c r="I5" s="319"/>
      <c r="J5" s="319">
        <v>2568</v>
      </c>
      <c r="K5" s="319"/>
      <c r="L5" s="319">
        <v>2569</v>
      </c>
      <c r="M5" s="319"/>
      <c r="N5" s="322"/>
    </row>
    <row r="6" spans="1:14" ht="18.75" customHeight="1">
      <c r="A6" s="322"/>
      <c r="B6" s="322"/>
      <c r="C6" s="322"/>
      <c r="D6" s="37" t="s">
        <v>23</v>
      </c>
      <c r="E6" s="26" t="s">
        <v>24</v>
      </c>
      <c r="F6" s="37" t="s">
        <v>23</v>
      </c>
      <c r="G6" s="26" t="s">
        <v>24</v>
      </c>
      <c r="H6" s="37" t="s">
        <v>23</v>
      </c>
      <c r="I6" s="26" t="s">
        <v>24</v>
      </c>
      <c r="J6" s="37" t="s">
        <v>23</v>
      </c>
      <c r="K6" s="37" t="s">
        <v>24</v>
      </c>
      <c r="L6" s="37" t="s">
        <v>23</v>
      </c>
      <c r="M6" s="37" t="s">
        <v>24</v>
      </c>
      <c r="N6" s="322"/>
    </row>
    <row r="7" spans="1:14" s="2" customFormat="1" ht="20.25">
      <c r="A7" s="330" t="s">
        <v>25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</row>
    <row r="8" spans="1:14" s="77" customFormat="1">
      <c r="A8" s="75" t="s">
        <v>41</v>
      </c>
      <c r="B8" s="68" t="s">
        <v>60</v>
      </c>
      <c r="C8" s="68" t="s">
        <v>59</v>
      </c>
      <c r="D8" s="76"/>
      <c r="E8" s="68"/>
      <c r="F8" s="76">
        <v>35000</v>
      </c>
      <c r="G8" s="75" t="s">
        <v>61</v>
      </c>
      <c r="H8" s="68"/>
      <c r="I8" s="68"/>
      <c r="J8" s="68"/>
      <c r="K8" s="68"/>
      <c r="L8" s="68"/>
      <c r="M8" s="68"/>
      <c r="N8" s="75" t="s">
        <v>45</v>
      </c>
    </row>
    <row r="9" spans="1:14" s="77" customFormat="1" ht="101.25">
      <c r="A9" s="333" t="s">
        <v>41</v>
      </c>
      <c r="B9" s="105" t="s">
        <v>439</v>
      </c>
      <c r="C9" s="106" t="s">
        <v>440</v>
      </c>
      <c r="D9" s="176"/>
      <c r="E9" s="106"/>
      <c r="F9" s="186">
        <v>650000</v>
      </c>
      <c r="G9" s="106" t="s">
        <v>374</v>
      </c>
      <c r="H9" s="188">
        <v>500000</v>
      </c>
      <c r="I9" s="106" t="s">
        <v>375</v>
      </c>
      <c r="J9" s="186">
        <v>500000</v>
      </c>
      <c r="K9" s="106" t="s">
        <v>375</v>
      </c>
      <c r="L9" s="186">
        <v>500000</v>
      </c>
      <c r="M9" s="106" t="s">
        <v>375</v>
      </c>
      <c r="N9" s="333" t="s">
        <v>119</v>
      </c>
    </row>
    <row r="10" spans="1:14" s="77" customFormat="1" ht="60.75">
      <c r="A10" s="334"/>
      <c r="B10" s="177" t="s">
        <v>434</v>
      </c>
      <c r="C10" s="184"/>
      <c r="D10" s="342"/>
      <c r="E10" s="106"/>
      <c r="F10" s="186"/>
      <c r="G10" s="106"/>
      <c r="H10" s="188"/>
      <c r="I10" s="106"/>
      <c r="J10" s="186"/>
      <c r="K10" s="106"/>
      <c r="L10" s="186"/>
      <c r="M10" s="106"/>
      <c r="N10" s="334"/>
    </row>
    <row r="11" spans="1:14" s="77" customFormat="1" ht="60.75">
      <c r="A11" s="334"/>
      <c r="B11" s="177" t="s">
        <v>435</v>
      </c>
      <c r="C11" s="184"/>
      <c r="D11" s="343"/>
      <c r="E11" s="106"/>
      <c r="F11" s="186"/>
      <c r="G11" s="106"/>
      <c r="H11" s="188"/>
      <c r="I11" s="106"/>
      <c r="J11" s="186"/>
      <c r="K11" s="106"/>
      <c r="L11" s="186"/>
      <c r="M11" s="106"/>
      <c r="N11" s="334"/>
    </row>
    <row r="12" spans="1:14" s="77" customFormat="1" ht="40.5">
      <c r="A12" s="334"/>
      <c r="B12" s="178" t="s">
        <v>436</v>
      </c>
      <c r="C12" s="184"/>
      <c r="D12" s="180"/>
      <c r="E12" s="181"/>
      <c r="F12" s="186"/>
      <c r="G12" s="106"/>
      <c r="H12" s="188"/>
      <c r="I12" s="106"/>
      <c r="J12" s="186"/>
      <c r="K12" s="106"/>
      <c r="L12" s="186"/>
      <c r="M12" s="106"/>
      <c r="N12" s="334"/>
    </row>
    <row r="13" spans="1:14" s="77" customFormat="1" ht="40.5">
      <c r="A13" s="334"/>
      <c r="B13" s="178" t="s">
        <v>437</v>
      </c>
      <c r="C13" s="184"/>
      <c r="D13" s="180"/>
      <c r="E13" s="181"/>
      <c r="F13" s="181"/>
      <c r="G13" s="181"/>
      <c r="H13" s="188"/>
      <c r="I13" s="106"/>
      <c r="J13" s="186"/>
      <c r="K13" s="106"/>
      <c r="L13" s="186"/>
      <c r="M13" s="106"/>
      <c r="N13" s="334"/>
    </row>
    <row r="14" spans="1:14" s="77" customFormat="1" ht="48" customHeight="1">
      <c r="A14" s="335"/>
      <c r="B14" s="179" t="s">
        <v>438</v>
      </c>
      <c r="C14" s="185"/>
      <c r="D14" s="182"/>
      <c r="E14" s="174"/>
      <c r="F14" s="174"/>
      <c r="G14" s="174"/>
      <c r="H14" s="183"/>
      <c r="I14" s="174"/>
      <c r="J14" s="187"/>
      <c r="K14" s="107"/>
      <c r="L14" s="187"/>
      <c r="M14" s="107"/>
      <c r="N14" s="335"/>
    </row>
    <row r="15" spans="1:14" s="77" customFormat="1" ht="72.75" customHeight="1">
      <c r="A15" s="75" t="s">
        <v>41</v>
      </c>
      <c r="B15" s="71" t="s">
        <v>376</v>
      </c>
      <c r="C15" s="71" t="s">
        <v>119</v>
      </c>
      <c r="D15" s="146"/>
      <c r="E15" s="112"/>
      <c r="F15" s="146">
        <v>10000</v>
      </c>
      <c r="G15" s="173"/>
      <c r="H15" s="146">
        <v>10000</v>
      </c>
      <c r="I15" s="173"/>
      <c r="J15" s="146">
        <v>10000</v>
      </c>
      <c r="K15" s="173"/>
      <c r="L15" s="173"/>
      <c r="M15" s="173"/>
      <c r="N15" s="75" t="s">
        <v>119</v>
      </c>
    </row>
    <row r="16" spans="1:14" s="77" customFormat="1" ht="114.75" customHeight="1">
      <c r="A16" s="75" t="s">
        <v>41</v>
      </c>
      <c r="B16" s="68" t="s">
        <v>377</v>
      </c>
      <c r="C16" s="71" t="s">
        <v>119</v>
      </c>
      <c r="D16" s="146"/>
      <c r="E16" s="112"/>
      <c r="F16" s="139">
        <v>15000</v>
      </c>
      <c r="G16" s="70"/>
      <c r="H16" s="146">
        <v>15000</v>
      </c>
      <c r="I16" s="112"/>
      <c r="J16" s="146">
        <v>15000</v>
      </c>
      <c r="K16" s="112"/>
      <c r="L16" s="112"/>
      <c r="M16" s="112"/>
      <c r="N16" s="149" t="s">
        <v>119</v>
      </c>
    </row>
    <row r="17" spans="1:14" s="77" customFormat="1" ht="88.5" customHeight="1">
      <c r="A17" s="75" t="s">
        <v>41</v>
      </c>
      <c r="B17" s="2" t="s">
        <v>378</v>
      </c>
      <c r="C17" s="71" t="s">
        <v>119</v>
      </c>
      <c r="D17" s="146"/>
      <c r="E17" s="112"/>
      <c r="F17" s="144">
        <v>15000</v>
      </c>
      <c r="G17" s="112"/>
      <c r="H17" s="144">
        <v>15000</v>
      </c>
      <c r="I17" s="112"/>
      <c r="J17" s="144">
        <v>15000</v>
      </c>
      <c r="K17" s="112"/>
      <c r="L17" s="112"/>
      <c r="M17" s="112"/>
      <c r="N17" s="149" t="s">
        <v>119</v>
      </c>
    </row>
    <row r="18" spans="1:14" s="77" customFormat="1" ht="117.75" customHeight="1">
      <c r="A18" s="75" t="s">
        <v>41</v>
      </c>
      <c r="B18" s="105" t="s">
        <v>379</v>
      </c>
      <c r="C18" s="71" t="s">
        <v>119</v>
      </c>
      <c r="D18" s="146"/>
      <c r="E18" s="112"/>
      <c r="F18" s="146">
        <v>15000</v>
      </c>
      <c r="G18" s="112"/>
      <c r="H18" s="146">
        <v>15000</v>
      </c>
      <c r="I18" s="112"/>
      <c r="J18" s="146">
        <v>15000</v>
      </c>
      <c r="K18" s="112"/>
      <c r="L18" s="112"/>
      <c r="M18" s="112"/>
      <c r="N18" s="149" t="s">
        <v>119</v>
      </c>
    </row>
    <row r="19" spans="1:14" s="77" customFormat="1" ht="90" customHeight="1">
      <c r="A19" s="75" t="s">
        <v>41</v>
      </c>
      <c r="B19" s="68" t="s">
        <v>380</v>
      </c>
      <c r="C19" s="71" t="s">
        <v>119</v>
      </c>
      <c r="D19" s="146"/>
      <c r="E19" s="112"/>
      <c r="F19" s="146">
        <v>15000</v>
      </c>
      <c r="G19" s="112"/>
      <c r="H19" s="146">
        <v>15000</v>
      </c>
      <c r="I19" s="112"/>
      <c r="J19" s="146">
        <v>15000</v>
      </c>
      <c r="K19" s="112"/>
      <c r="L19" s="112"/>
      <c r="M19" s="112"/>
      <c r="N19" s="149" t="s">
        <v>119</v>
      </c>
    </row>
    <row r="20" spans="1:14" s="2" customFormat="1" ht="90" customHeight="1">
      <c r="A20" s="75" t="s">
        <v>41</v>
      </c>
      <c r="B20" s="68" t="s">
        <v>381</v>
      </c>
      <c r="C20" s="71" t="s">
        <v>119</v>
      </c>
      <c r="D20" s="139"/>
      <c r="E20" s="112"/>
      <c r="F20" s="146">
        <v>30000</v>
      </c>
      <c r="G20" s="112"/>
      <c r="H20" s="146">
        <v>30000</v>
      </c>
      <c r="I20" s="112"/>
      <c r="J20" s="146">
        <v>30000</v>
      </c>
      <c r="K20" s="112"/>
      <c r="L20" s="112"/>
      <c r="M20" s="112"/>
      <c r="N20" s="149" t="s">
        <v>119</v>
      </c>
    </row>
    <row r="21" spans="1:14" s="77" customFormat="1" ht="148.5" customHeight="1">
      <c r="A21" s="75" t="s">
        <v>41</v>
      </c>
      <c r="B21" s="68" t="s">
        <v>382</v>
      </c>
      <c r="C21" s="71" t="s">
        <v>119</v>
      </c>
      <c r="D21" s="69"/>
      <c r="E21" s="112"/>
      <c r="F21" s="146">
        <v>25000</v>
      </c>
      <c r="G21" s="68" t="s">
        <v>383</v>
      </c>
      <c r="H21" s="146">
        <v>25000</v>
      </c>
      <c r="I21" s="68" t="s">
        <v>383</v>
      </c>
      <c r="J21" s="146">
        <v>25000</v>
      </c>
      <c r="K21" s="68" t="s">
        <v>383</v>
      </c>
      <c r="L21" s="112"/>
      <c r="M21" s="112"/>
      <c r="N21" s="149" t="s">
        <v>119</v>
      </c>
    </row>
    <row r="22" spans="1:14" s="77" customFormat="1" ht="20.25">
      <c r="A22" s="329" t="s">
        <v>27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 s="77" customFormat="1" ht="121.5">
      <c r="A23" s="331" t="s">
        <v>41</v>
      </c>
      <c r="B23" s="332" t="s">
        <v>84</v>
      </c>
      <c r="C23" s="333" t="s">
        <v>43</v>
      </c>
      <c r="D23" s="336">
        <v>60000</v>
      </c>
      <c r="E23" s="105" t="s">
        <v>441</v>
      </c>
      <c r="F23" s="336">
        <v>60000</v>
      </c>
      <c r="G23" s="105" t="s">
        <v>442</v>
      </c>
      <c r="H23" s="339">
        <v>60000</v>
      </c>
      <c r="I23" s="105" t="s">
        <v>443</v>
      </c>
      <c r="J23" s="339">
        <v>60000</v>
      </c>
      <c r="K23" s="105" t="s">
        <v>444</v>
      </c>
      <c r="L23" s="339">
        <v>60000</v>
      </c>
      <c r="M23" s="105" t="s">
        <v>445</v>
      </c>
      <c r="N23" s="333" t="s">
        <v>85</v>
      </c>
    </row>
    <row r="24" spans="1:14" s="77" customFormat="1" ht="81">
      <c r="A24" s="331"/>
      <c r="B24" s="332"/>
      <c r="C24" s="334"/>
      <c r="D24" s="337"/>
      <c r="E24" s="106" t="s">
        <v>446</v>
      </c>
      <c r="F24" s="337"/>
      <c r="G24" s="106" t="s">
        <v>446</v>
      </c>
      <c r="H24" s="340"/>
      <c r="I24" s="106" t="s">
        <v>446</v>
      </c>
      <c r="J24" s="340"/>
      <c r="K24" s="106" t="s">
        <v>446</v>
      </c>
      <c r="L24" s="340"/>
      <c r="M24" s="106" t="s">
        <v>446</v>
      </c>
      <c r="N24" s="334"/>
    </row>
    <row r="25" spans="1:14" s="77" customFormat="1" ht="81">
      <c r="A25" s="331"/>
      <c r="B25" s="332"/>
      <c r="C25" s="335"/>
      <c r="D25" s="338"/>
      <c r="E25" s="107" t="s">
        <v>447</v>
      </c>
      <c r="F25" s="338"/>
      <c r="G25" s="107" t="s">
        <v>447</v>
      </c>
      <c r="H25" s="341"/>
      <c r="I25" s="107" t="s">
        <v>447</v>
      </c>
      <c r="J25" s="341"/>
      <c r="K25" s="107" t="s">
        <v>447</v>
      </c>
      <c r="L25" s="341"/>
      <c r="M25" s="107" t="s">
        <v>447</v>
      </c>
      <c r="N25" s="335"/>
    </row>
    <row r="26" spans="1:14" s="2" customFormat="1" ht="138" customHeight="1">
      <c r="A26" s="148" t="s">
        <v>41</v>
      </c>
      <c r="B26" s="71" t="s">
        <v>86</v>
      </c>
      <c r="C26" s="75" t="s">
        <v>89</v>
      </c>
      <c r="D26" s="146">
        <v>50000</v>
      </c>
      <c r="E26" s="68" t="s">
        <v>87</v>
      </c>
      <c r="F26" s="146">
        <v>50000</v>
      </c>
      <c r="G26" s="68" t="s">
        <v>87</v>
      </c>
      <c r="H26" s="70">
        <v>50000</v>
      </c>
      <c r="I26" s="68" t="s">
        <v>87</v>
      </c>
      <c r="J26" s="70">
        <v>50000</v>
      </c>
      <c r="K26" s="68" t="s">
        <v>87</v>
      </c>
      <c r="L26" s="70">
        <v>50000</v>
      </c>
      <c r="M26" s="68" t="s">
        <v>87</v>
      </c>
      <c r="N26" s="75" t="s">
        <v>88</v>
      </c>
    </row>
    <row r="27" spans="1:14" ht="20.25">
      <c r="A27" s="329" t="s">
        <v>28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</row>
    <row r="28" spans="1:14" ht="121.5">
      <c r="A28" s="75" t="s">
        <v>41</v>
      </c>
      <c r="B28" s="71" t="s">
        <v>93</v>
      </c>
      <c r="C28" s="71" t="s">
        <v>79</v>
      </c>
      <c r="D28" s="146">
        <v>10000</v>
      </c>
      <c r="E28" s="71" t="s">
        <v>90</v>
      </c>
      <c r="F28" s="146">
        <v>10000</v>
      </c>
      <c r="G28" s="71" t="s">
        <v>91</v>
      </c>
      <c r="H28" s="146">
        <v>10000</v>
      </c>
      <c r="I28" s="71" t="s">
        <v>91</v>
      </c>
      <c r="J28" s="146">
        <v>10000</v>
      </c>
      <c r="K28" s="71" t="s">
        <v>91</v>
      </c>
      <c r="L28" s="146">
        <v>10000</v>
      </c>
      <c r="M28" s="71" t="s">
        <v>91</v>
      </c>
      <c r="N28" s="71" t="s">
        <v>95</v>
      </c>
    </row>
    <row r="29" spans="1:14" ht="162">
      <c r="A29" s="75" t="s">
        <v>41</v>
      </c>
      <c r="B29" s="71" t="s">
        <v>94</v>
      </c>
      <c r="C29" s="71" t="s">
        <v>79</v>
      </c>
      <c r="D29" s="146">
        <v>30000</v>
      </c>
      <c r="E29" s="71" t="s">
        <v>92</v>
      </c>
      <c r="F29" s="146">
        <v>30000</v>
      </c>
      <c r="G29" s="71" t="s">
        <v>92</v>
      </c>
      <c r="H29" s="146">
        <v>30000</v>
      </c>
      <c r="I29" s="71" t="s">
        <v>92</v>
      </c>
      <c r="J29" s="146">
        <v>30000</v>
      </c>
      <c r="K29" s="71" t="s">
        <v>92</v>
      </c>
      <c r="L29" s="146">
        <v>30000</v>
      </c>
      <c r="M29" s="71" t="s">
        <v>92</v>
      </c>
      <c r="N29" s="71" t="s">
        <v>95</v>
      </c>
    </row>
    <row r="30" spans="1:14" ht="121.5">
      <c r="A30" s="75" t="s">
        <v>41</v>
      </c>
      <c r="B30" s="71" t="s">
        <v>117</v>
      </c>
      <c r="C30" s="75" t="s">
        <v>240</v>
      </c>
      <c r="D30" s="113">
        <v>5000</v>
      </c>
      <c r="E30" s="71" t="s">
        <v>90</v>
      </c>
      <c r="F30" s="113">
        <v>5000</v>
      </c>
      <c r="G30" s="71" t="s">
        <v>91</v>
      </c>
      <c r="H30" s="113">
        <v>5000</v>
      </c>
      <c r="I30" s="71" t="s">
        <v>91</v>
      </c>
      <c r="J30" s="113">
        <v>5000</v>
      </c>
      <c r="K30" s="71" t="s">
        <v>91</v>
      </c>
      <c r="L30" s="113">
        <v>5000</v>
      </c>
      <c r="M30" s="71" t="s">
        <v>91</v>
      </c>
      <c r="N30" s="75" t="s">
        <v>116</v>
      </c>
    </row>
    <row r="31" spans="1:14" ht="40.5">
      <c r="A31" s="75" t="s">
        <v>41</v>
      </c>
      <c r="B31" s="71" t="s">
        <v>93</v>
      </c>
      <c r="C31" s="75" t="s">
        <v>178</v>
      </c>
      <c r="D31" s="173">
        <v>10000</v>
      </c>
      <c r="E31" s="71" t="s">
        <v>178</v>
      </c>
      <c r="F31" s="146">
        <v>10000</v>
      </c>
      <c r="G31" s="71" t="s">
        <v>178</v>
      </c>
      <c r="H31" s="146">
        <v>10000</v>
      </c>
      <c r="I31" s="71" t="s">
        <v>178</v>
      </c>
      <c r="J31" s="146">
        <v>10000</v>
      </c>
      <c r="K31" s="71" t="s">
        <v>178</v>
      </c>
      <c r="L31" s="146">
        <v>10000</v>
      </c>
      <c r="M31" s="71" t="s">
        <v>178</v>
      </c>
      <c r="N31" s="75" t="s">
        <v>179</v>
      </c>
    </row>
    <row r="32" spans="1:14" ht="49.5" customHeight="1">
      <c r="A32" s="75" t="s">
        <v>41</v>
      </c>
      <c r="B32" s="71" t="s">
        <v>243</v>
      </c>
      <c r="C32" s="75" t="s">
        <v>180</v>
      </c>
      <c r="D32" s="113">
        <v>5000</v>
      </c>
      <c r="E32" s="71" t="s">
        <v>180</v>
      </c>
      <c r="F32" s="113">
        <v>5000</v>
      </c>
      <c r="G32" s="71" t="s">
        <v>180</v>
      </c>
      <c r="H32" s="113">
        <v>5000</v>
      </c>
      <c r="I32" s="71" t="s">
        <v>180</v>
      </c>
      <c r="J32" s="113">
        <v>5000</v>
      </c>
      <c r="K32" s="71" t="s">
        <v>180</v>
      </c>
      <c r="L32" s="113">
        <v>5000</v>
      </c>
      <c r="M32" s="71" t="s">
        <v>180</v>
      </c>
      <c r="N32" s="75" t="s">
        <v>179</v>
      </c>
    </row>
    <row r="33" spans="1:14" ht="121.5">
      <c r="A33" s="75" t="s">
        <v>41</v>
      </c>
      <c r="B33" s="71" t="s">
        <v>242</v>
      </c>
      <c r="C33" s="119" t="s">
        <v>205</v>
      </c>
      <c r="D33" s="138">
        <v>20000</v>
      </c>
      <c r="E33" s="119" t="s">
        <v>205</v>
      </c>
      <c r="F33" s="144"/>
      <c r="G33" s="112"/>
      <c r="H33" s="109"/>
      <c r="I33" s="110"/>
      <c r="J33" s="86"/>
      <c r="K33" s="75"/>
      <c r="L33" s="86"/>
      <c r="M33" s="75"/>
      <c r="N33" s="118" t="s">
        <v>203</v>
      </c>
    </row>
    <row r="34" spans="1:14" ht="40.5">
      <c r="A34" s="75" t="s">
        <v>41</v>
      </c>
      <c r="B34" s="71" t="s">
        <v>217</v>
      </c>
      <c r="C34" s="114" t="s">
        <v>229</v>
      </c>
      <c r="D34" s="72">
        <v>10000</v>
      </c>
      <c r="E34" s="114" t="s">
        <v>239</v>
      </c>
      <c r="F34" s="112"/>
      <c r="G34" s="112"/>
      <c r="H34" s="109"/>
      <c r="I34" s="110"/>
      <c r="J34" s="86"/>
      <c r="K34" s="75"/>
      <c r="L34" s="86"/>
      <c r="M34" s="75"/>
      <c r="N34" s="118" t="s">
        <v>209</v>
      </c>
    </row>
    <row r="35" spans="1:14" ht="101.25">
      <c r="A35" s="114" t="s">
        <v>41</v>
      </c>
      <c r="B35" s="115" t="s">
        <v>218</v>
      </c>
      <c r="C35" s="116" t="s">
        <v>230</v>
      </c>
      <c r="D35" s="122">
        <v>20000</v>
      </c>
      <c r="E35" s="116" t="s">
        <v>230</v>
      </c>
      <c r="F35" s="112"/>
      <c r="G35" s="112"/>
      <c r="H35" s="109"/>
      <c r="I35" s="110"/>
      <c r="J35" s="86"/>
      <c r="K35" s="75"/>
      <c r="L35" s="86"/>
      <c r="M35" s="75"/>
      <c r="N35" s="118" t="s">
        <v>219</v>
      </c>
    </row>
    <row r="36" spans="1:14" ht="40.5">
      <c r="A36" s="75" t="s">
        <v>41</v>
      </c>
      <c r="B36" s="71" t="s">
        <v>93</v>
      </c>
      <c r="C36" s="75" t="s">
        <v>226</v>
      </c>
      <c r="D36" s="72">
        <v>10000</v>
      </c>
      <c r="E36" s="75" t="s">
        <v>226</v>
      </c>
      <c r="F36" s="112"/>
      <c r="G36" s="112"/>
      <c r="H36" s="109"/>
      <c r="I36" s="110"/>
      <c r="J36" s="86"/>
      <c r="K36" s="75"/>
      <c r="L36" s="86"/>
      <c r="M36" s="75"/>
      <c r="N36" s="118" t="s">
        <v>213</v>
      </c>
    </row>
    <row r="37" spans="1:14" ht="40.5">
      <c r="A37" s="75" t="s">
        <v>41</v>
      </c>
      <c r="B37" s="71" t="s">
        <v>241</v>
      </c>
      <c r="C37" s="75" t="s">
        <v>226</v>
      </c>
      <c r="D37" s="72">
        <v>5000</v>
      </c>
      <c r="E37" s="75" t="s">
        <v>226</v>
      </c>
      <c r="F37" s="112"/>
      <c r="G37" s="112"/>
      <c r="H37" s="109"/>
      <c r="I37" s="110"/>
      <c r="J37" s="86"/>
      <c r="K37" s="75"/>
      <c r="L37" s="86"/>
      <c r="M37" s="75"/>
      <c r="N37" s="118" t="s">
        <v>213</v>
      </c>
    </row>
    <row r="38" spans="1:14" ht="176.25" customHeight="1">
      <c r="A38" s="75" t="s">
        <v>41</v>
      </c>
      <c r="B38" s="71" t="s">
        <v>196</v>
      </c>
      <c r="C38" s="119" t="s">
        <v>207</v>
      </c>
      <c r="D38" s="72">
        <v>15000</v>
      </c>
      <c r="E38" s="119" t="s">
        <v>207</v>
      </c>
      <c r="F38" s="112"/>
      <c r="G38" s="112"/>
      <c r="H38" s="109"/>
      <c r="I38" s="110"/>
      <c r="J38" s="86"/>
      <c r="K38" s="75"/>
      <c r="L38" s="86"/>
      <c r="M38" s="75"/>
      <c r="N38" s="118" t="s">
        <v>202</v>
      </c>
    </row>
    <row r="39" spans="1:14" ht="168.75" customHeight="1">
      <c r="A39" s="75" t="s">
        <v>41</v>
      </c>
      <c r="B39" s="71" t="s">
        <v>302</v>
      </c>
      <c r="C39" s="75" t="s">
        <v>301</v>
      </c>
      <c r="D39" s="113">
        <v>10000</v>
      </c>
      <c r="E39" s="71" t="s">
        <v>90</v>
      </c>
      <c r="F39" s="113">
        <v>10000</v>
      </c>
      <c r="G39" s="71" t="s">
        <v>91</v>
      </c>
      <c r="H39" s="113">
        <v>10000</v>
      </c>
      <c r="I39" s="71" t="s">
        <v>91</v>
      </c>
      <c r="J39" s="113">
        <v>10000</v>
      </c>
      <c r="K39" s="71" t="s">
        <v>91</v>
      </c>
      <c r="L39" s="113">
        <v>10000</v>
      </c>
      <c r="M39" s="71" t="s">
        <v>91</v>
      </c>
      <c r="N39" s="118" t="s">
        <v>300</v>
      </c>
    </row>
    <row r="40" spans="1:14" ht="274.5" customHeight="1">
      <c r="A40" s="75" t="s">
        <v>41</v>
      </c>
      <c r="B40" s="71" t="s">
        <v>94</v>
      </c>
      <c r="C40" s="75" t="s">
        <v>301</v>
      </c>
      <c r="D40" s="113">
        <v>10000</v>
      </c>
      <c r="E40" s="71" t="s">
        <v>303</v>
      </c>
      <c r="F40" s="113">
        <v>10000</v>
      </c>
      <c r="G40" s="71" t="s">
        <v>303</v>
      </c>
      <c r="H40" s="113">
        <v>10000</v>
      </c>
      <c r="I40" s="71" t="s">
        <v>303</v>
      </c>
      <c r="J40" s="113">
        <v>10000</v>
      </c>
      <c r="K40" s="71" t="s">
        <v>303</v>
      </c>
      <c r="L40" s="113">
        <v>10000</v>
      </c>
      <c r="M40" s="71" t="s">
        <v>303</v>
      </c>
      <c r="N40" s="118" t="s">
        <v>300</v>
      </c>
    </row>
    <row r="41" spans="1:14" ht="20.25">
      <c r="A41" s="59" t="s">
        <v>30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92"/>
      <c r="N41" s="5"/>
    </row>
    <row r="42" spans="1:14" ht="20.25">
      <c r="A42" s="24"/>
      <c r="B42" s="40" t="s">
        <v>26</v>
      </c>
      <c r="C42" s="5"/>
      <c r="D42" s="4"/>
      <c r="E42" s="5"/>
      <c r="F42" s="5"/>
      <c r="G42" s="5"/>
      <c r="H42" s="5"/>
      <c r="I42" s="5"/>
      <c r="J42" s="5"/>
      <c r="K42" s="92"/>
      <c r="L42" s="5"/>
      <c r="M42" s="59"/>
      <c r="N42" s="59"/>
    </row>
    <row r="43" spans="1:14" ht="20.25">
      <c r="A43" s="59" t="s">
        <v>31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92"/>
      <c r="N43" s="5"/>
    </row>
    <row r="44" spans="1:14" ht="20.25">
      <c r="A44" s="24"/>
      <c r="B44" s="40" t="s">
        <v>26</v>
      </c>
      <c r="C44" s="5"/>
      <c r="D44" s="4"/>
      <c r="E44" s="5"/>
      <c r="F44" s="5"/>
      <c r="G44" s="5"/>
      <c r="H44" s="5"/>
      <c r="I44" s="5"/>
      <c r="J44" s="5"/>
      <c r="K44" s="92"/>
      <c r="L44" s="5"/>
      <c r="M44" s="141"/>
      <c r="N44" s="142"/>
    </row>
    <row r="45" spans="1:14" ht="20.25">
      <c r="A45" s="325" t="s">
        <v>428</v>
      </c>
      <c r="B45" s="325"/>
      <c r="C45" s="142" t="s">
        <v>32</v>
      </c>
      <c r="D45" s="141">
        <f>SUM(D8:D15,D23:D26,D28:D32,D42,D44,D33:D38,D39:D40,D16:D21)</f>
        <v>270000</v>
      </c>
      <c r="E45" s="141"/>
      <c r="F45" s="141">
        <f>SUM(F8:F15,F23:F26,F28:F32,F42,F44,F33:F38,F39:F40,F16:F21)</f>
        <v>1000000</v>
      </c>
      <c r="G45" s="141"/>
      <c r="H45" s="141">
        <f>SUM(H8:H15,H23:H26,H28:H32,H42,H44,H33:H38,H39:H40,H16:H21)</f>
        <v>815000</v>
      </c>
      <c r="I45" s="141"/>
      <c r="J45" s="141">
        <f>SUM(J8:J15,J23:J26,J28:J32,J42,J44,J33:J38,J39:J40,J16:J21)</f>
        <v>815000</v>
      </c>
      <c r="K45" s="141"/>
      <c r="L45" s="141">
        <f>SUM(L8:L15,L23:L26,L28:L32,L42,L44,L33:L38,L39:L40,L16:L21)</f>
        <v>690000</v>
      </c>
      <c r="M45" s="141"/>
      <c r="N45" s="142"/>
    </row>
    <row r="46" spans="1:14" ht="18.75">
      <c r="A46" s="10" t="s">
        <v>33</v>
      </c>
    </row>
    <row r="47" spans="1:14" ht="18.75">
      <c r="A47" s="11" t="s">
        <v>34</v>
      </c>
    </row>
    <row r="48" spans="1:14" ht="18.75">
      <c r="A48" s="11" t="s">
        <v>35</v>
      </c>
    </row>
    <row r="49" spans="1:11" ht="20.25">
      <c r="A49" s="11" t="s">
        <v>36</v>
      </c>
      <c r="K49" s="13">
        <f>SUM(D28:D32,D33:D38,D39:D40)</f>
        <v>160000</v>
      </c>
    </row>
    <row r="50" spans="1:11" ht="18.75">
      <c r="A50" s="11" t="s">
        <v>37</v>
      </c>
    </row>
    <row r="51" spans="1:11" ht="18.75">
      <c r="A51" s="11" t="s">
        <v>38</v>
      </c>
    </row>
    <row r="52" spans="1:11" ht="18.75">
      <c r="A52" s="11" t="s">
        <v>39</v>
      </c>
    </row>
  </sheetData>
  <mergeCells count="26">
    <mergeCell ref="A9:A14"/>
    <mergeCell ref="D10:D11"/>
    <mergeCell ref="N23:N25"/>
    <mergeCell ref="D4:M4"/>
    <mergeCell ref="N4:N6"/>
    <mergeCell ref="D5:E5"/>
    <mergeCell ref="F5:G5"/>
    <mergeCell ref="H5:I5"/>
    <mergeCell ref="J5:K5"/>
    <mergeCell ref="L5:M5"/>
    <mergeCell ref="N9:N14"/>
    <mergeCell ref="A45:B45"/>
    <mergeCell ref="A4:A6"/>
    <mergeCell ref="B4:B6"/>
    <mergeCell ref="C4:C6"/>
    <mergeCell ref="A7:N7"/>
    <mergeCell ref="A22:N22"/>
    <mergeCell ref="A27:N27"/>
    <mergeCell ref="A23:A25"/>
    <mergeCell ref="B23:B25"/>
    <mergeCell ref="C23:C25"/>
    <mergeCell ref="D23:D25"/>
    <mergeCell ref="F23:F25"/>
    <mergeCell ref="H23:H25"/>
    <mergeCell ref="J23:J25"/>
    <mergeCell ref="L23:L25"/>
  </mergeCells>
  <printOptions horizontalCentered="1"/>
  <pageMargins left="0.23622047244094491" right="3.937007874015748E-2" top="0.39370078740157483" bottom="7.874015748031496E-2" header="0.31496062992125984" footer="0.15748031496062992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N53"/>
  <sheetViews>
    <sheetView view="pageBreakPreview" topLeftCell="A48" zoomScale="70" zoomScaleNormal="80" zoomScaleSheetLayoutView="70" workbookViewId="0">
      <selection activeCell="B49" sqref="B49"/>
    </sheetView>
  </sheetViews>
  <sheetFormatPr defaultColWidth="9" defaultRowHeight="20.25"/>
  <cols>
    <col min="1" max="1" width="8.75" style="2" customWidth="1"/>
    <col min="2" max="2" width="27.25" style="2" customWidth="1"/>
    <col min="3" max="3" width="17.25" style="2" customWidth="1"/>
    <col min="4" max="4" width="14.375" style="13" bestFit="1" customWidth="1"/>
    <col min="5" max="5" width="12.875" style="2" customWidth="1"/>
    <col min="6" max="6" width="14.375" style="13" bestFit="1" customWidth="1"/>
    <col min="7" max="7" width="14.375" style="2" customWidth="1"/>
    <col min="8" max="8" width="15.125" style="13" bestFit="1" customWidth="1"/>
    <col min="9" max="9" width="13.75" style="2" customWidth="1"/>
    <col min="10" max="10" width="14.375" style="13" bestFit="1" customWidth="1"/>
    <col min="11" max="11" width="14.625" style="2" customWidth="1"/>
    <col min="12" max="12" width="14.375" style="13" bestFit="1" customWidth="1"/>
    <col min="13" max="13" width="13.375" style="2" customWidth="1"/>
    <col min="14" max="14" width="17.375" style="2" customWidth="1"/>
    <col min="15" max="16384" width="9" style="2"/>
  </cols>
  <sheetData>
    <row r="1" spans="1:14" ht="24.9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88" customFormat="1">
      <c r="A2" s="87" t="s">
        <v>11</v>
      </c>
      <c r="D2" s="89"/>
      <c r="F2" s="89"/>
      <c r="H2" s="89"/>
      <c r="J2" s="89"/>
      <c r="L2" s="89"/>
      <c r="N2" s="90"/>
    </row>
    <row r="3" spans="1:14" s="3" customFormat="1">
      <c r="A3" s="87" t="s">
        <v>102</v>
      </c>
      <c r="D3" s="16"/>
      <c r="F3" s="16"/>
      <c r="H3" s="16"/>
      <c r="J3" s="16"/>
      <c r="L3" s="16"/>
      <c r="N3" s="91"/>
    </row>
    <row r="4" spans="1:14" s="3" customFormat="1" ht="9.75" customHeight="1">
      <c r="D4" s="16"/>
      <c r="F4" s="16"/>
      <c r="H4" s="16"/>
      <c r="J4" s="16"/>
      <c r="L4" s="16"/>
    </row>
    <row r="5" spans="1:14" ht="20.25" customHeight="1">
      <c r="A5" s="322" t="s">
        <v>19</v>
      </c>
      <c r="B5" s="322" t="s">
        <v>20</v>
      </c>
      <c r="C5" s="311" t="s">
        <v>21</v>
      </c>
      <c r="D5" s="319" t="s">
        <v>386</v>
      </c>
      <c r="E5" s="319"/>
      <c r="F5" s="319"/>
      <c r="G5" s="319"/>
      <c r="H5" s="319"/>
      <c r="I5" s="319"/>
      <c r="J5" s="319"/>
      <c r="K5" s="319"/>
      <c r="L5" s="319"/>
      <c r="M5" s="319"/>
      <c r="N5" s="322" t="s">
        <v>22</v>
      </c>
    </row>
    <row r="6" spans="1:14">
      <c r="A6" s="322"/>
      <c r="B6" s="322"/>
      <c r="C6" s="312"/>
      <c r="D6" s="319">
        <v>2565</v>
      </c>
      <c r="E6" s="319"/>
      <c r="F6" s="319">
        <v>2566</v>
      </c>
      <c r="G6" s="319"/>
      <c r="H6" s="319">
        <v>2567</v>
      </c>
      <c r="I6" s="319"/>
      <c r="J6" s="319">
        <v>2568</v>
      </c>
      <c r="K6" s="319"/>
      <c r="L6" s="319">
        <v>2569</v>
      </c>
      <c r="M6" s="319"/>
      <c r="N6" s="322"/>
    </row>
    <row r="7" spans="1:14" ht="18.75" customHeight="1">
      <c r="A7" s="322"/>
      <c r="B7" s="322"/>
      <c r="C7" s="313"/>
      <c r="D7" s="37" t="s">
        <v>23</v>
      </c>
      <c r="E7" s="26" t="s">
        <v>24</v>
      </c>
      <c r="F7" s="37" t="s">
        <v>23</v>
      </c>
      <c r="G7" s="26" t="s">
        <v>24</v>
      </c>
      <c r="H7" s="37" t="s">
        <v>23</v>
      </c>
      <c r="I7" s="26" t="s">
        <v>24</v>
      </c>
      <c r="J7" s="37" t="s">
        <v>23</v>
      </c>
      <c r="K7" s="37" t="s">
        <v>24</v>
      </c>
      <c r="L7" s="37" t="s">
        <v>23</v>
      </c>
      <c r="M7" s="37" t="s">
        <v>24</v>
      </c>
      <c r="N7" s="322"/>
    </row>
    <row r="8" spans="1:14">
      <c r="A8" s="349" t="s">
        <v>25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1"/>
    </row>
    <row r="9" spans="1:14" s="77" customFormat="1" ht="92.25" customHeight="1">
      <c r="A9" s="24" t="s">
        <v>42</v>
      </c>
      <c r="B9" s="85" t="s">
        <v>66</v>
      </c>
      <c r="C9" s="68" t="s">
        <v>45</v>
      </c>
      <c r="D9" s="161"/>
      <c r="E9" s="85"/>
      <c r="F9" s="147"/>
      <c r="G9" s="85"/>
      <c r="H9" s="147"/>
      <c r="I9" s="85"/>
      <c r="J9" s="147"/>
      <c r="K9" s="85"/>
      <c r="L9" s="161">
        <v>30000</v>
      </c>
      <c r="M9" s="85" t="s">
        <v>67</v>
      </c>
      <c r="N9" s="68" t="s">
        <v>45</v>
      </c>
    </row>
    <row r="10" spans="1:14" s="77" customFormat="1" ht="148.5" customHeight="1">
      <c r="A10" s="148" t="s">
        <v>42</v>
      </c>
      <c r="B10" s="71" t="s">
        <v>477</v>
      </c>
      <c r="C10" s="71" t="s">
        <v>119</v>
      </c>
      <c r="D10" s="145">
        <v>5788000</v>
      </c>
      <c r="E10" s="71" t="s">
        <v>118</v>
      </c>
      <c r="F10" s="144"/>
      <c r="G10" s="95"/>
      <c r="H10" s="144"/>
      <c r="I10" s="95"/>
      <c r="J10" s="144"/>
      <c r="K10" s="95"/>
      <c r="L10" s="144"/>
      <c r="M10" s="95"/>
      <c r="N10" s="71" t="s">
        <v>119</v>
      </c>
    </row>
    <row r="11" spans="1:14" s="77" customFormat="1" ht="162">
      <c r="A11" s="96" t="s">
        <v>42</v>
      </c>
      <c r="B11" s="98" t="s">
        <v>120</v>
      </c>
      <c r="C11" s="98" t="s">
        <v>121</v>
      </c>
      <c r="D11" s="162">
        <v>2334700</v>
      </c>
      <c r="E11" s="98" t="s">
        <v>122</v>
      </c>
      <c r="F11" s="159"/>
      <c r="G11" s="97"/>
      <c r="H11" s="159"/>
      <c r="I11" s="97"/>
      <c r="J11" s="159"/>
      <c r="K11" s="97"/>
      <c r="L11" s="159"/>
      <c r="M11" s="97"/>
      <c r="N11" s="71" t="s">
        <v>119</v>
      </c>
    </row>
    <row r="12" spans="1:14" s="73" customFormat="1" ht="141.75">
      <c r="A12" s="174" t="s">
        <v>42</v>
      </c>
      <c r="B12" s="71" t="s">
        <v>165</v>
      </c>
      <c r="C12" s="71" t="s">
        <v>206</v>
      </c>
      <c r="D12" s="145"/>
      <c r="E12" s="68"/>
      <c r="F12" s="145">
        <v>2000000</v>
      </c>
      <c r="G12" s="68" t="s">
        <v>164</v>
      </c>
      <c r="H12" s="145">
        <v>2000000</v>
      </c>
      <c r="I12" s="68" t="s">
        <v>164</v>
      </c>
      <c r="J12" s="145">
        <v>2000000</v>
      </c>
      <c r="K12" s="68" t="s">
        <v>164</v>
      </c>
      <c r="L12" s="145">
        <v>2000000</v>
      </c>
      <c r="M12" s="68" t="s">
        <v>164</v>
      </c>
      <c r="N12" s="71" t="s">
        <v>119</v>
      </c>
    </row>
    <row r="13" spans="1:14" s="77" customFormat="1" ht="162">
      <c r="A13" s="75" t="s">
        <v>42</v>
      </c>
      <c r="B13" s="71" t="s">
        <v>419</v>
      </c>
      <c r="C13" s="75" t="s">
        <v>99</v>
      </c>
      <c r="D13" s="113">
        <v>250000</v>
      </c>
      <c r="E13" s="75" t="s">
        <v>100</v>
      </c>
      <c r="F13" s="113">
        <v>250000</v>
      </c>
      <c r="G13" s="75" t="s">
        <v>100</v>
      </c>
      <c r="H13" s="113">
        <v>250000</v>
      </c>
      <c r="I13" s="75" t="s">
        <v>100</v>
      </c>
      <c r="J13" s="113">
        <v>250000</v>
      </c>
      <c r="K13" s="75" t="s">
        <v>100</v>
      </c>
      <c r="L13" s="113">
        <v>250000</v>
      </c>
      <c r="M13" s="75" t="s">
        <v>100</v>
      </c>
      <c r="N13" s="75" t="s">
        <v>101</v>
      </c>
    </row>
    <row r="14" spans="1:14" s="77" customFormat="1" ht="101.25">
      <c r="A14" s="75" t="s">
        <v>42</v>
      </c>
      <c r="B14" s="71" t="s">
        <v>97</v>
      </c>
      <c r="C14" s="75" t="s">
        <v>301</v>
      </c>
      <c r="D14" s="113">
        <v>10000</v>
      </c>
      <c r="E14" s="75" t="s">
        <v>96</v>
      </c>
      <c r="F14" s="113">
        <v>10000</v>
      </c>
      <c r="G14" s="75" t="s">
        <v>96</v>
      </c>
      <c r="H14" s="113">
        <v>10000</v>
      </c>
      <c r="I14" s="75" t="s">
        <v>96</v>
      </c>
      <c r="J14" s="113">
        <v>10000</v>
      </c>
      <c r="K14" s="75" t="s">
        <v>96</v>
      </c>
      <c r="L14" s="113">
        <v>10000</v>
      </c>
      <c r="M14" s="75" t="s">
        <v>96</v>
      </c>
      <c r="N14" s="75" t="s">
        <v>304</v>
      </c>
    </row>
    <row r="15" spans="1:14" s="77" customFormat="1" ht="60.75">
      <c r="A15" s="75" t="s">
        <v>42</v>
      </c>
      <c r="B15" s="103" t="s">
        <v>336</v>
      </c>
      <c r="C15" s="71" t="s">
        <v>119</v>
      </c>
      <c r="D15" s="146"/>
      <c r="E15" s="155"/>
      <c r="F15" s="146">
        <v>500000</v>
      </c>
      <c r="G15" s="155"/>
      <c r="H15" s="146">
        <v>500000</v>
      </c>
      <c r="I15" s="155"/>
      <c r="J15" s="146">
        <v>500000</v>
      </c>
      <c r="K15" s="155"/>
      <c r="L15" s="146">
        <v>500000</v>
      </c>
      <c r="M15" s="156"/>
      <c r="N15" s="75" t="s">
        <v>119</v>
      </c>
    </row>
    <row r="16" spans="1:14" s="77" customFormat="1" ht="40.5">
      <c r="A16" s="75" t="s">
        <v>42</v>
      </c>
      <c r="B16" s="103" t="s">
        <v>337</v>
      </c>
      <c r="C16" s="71" t="s">
        <v>119</v>
      </c>
      <c r="D16" s="139"/>
      <c r="E16" s="156"/>
      <c r="F16" s="146">
        <v>100000</v>
      </c>
      <c r="G16" s="156"/>
      <c r="H16" s="146">
        <v>100000</v>
      </c>
      <c r="I16" s="156"/>
      <c r="J16" s="146">
        <v>100000</v>
      </c>
      <c r="K16" s="156"/>
      <c r="L16" s="146">
        <v>100000</v>
      </c>
      <c r="M16" s="156"/>
      <c r="N16" s="75" t="s">
        <v>119</v>
      </c>
    </row>
    <row r="17" spans="1:14" s="77" customFormat="1" ht="40.5">
      <c r="A17" s="75" t="s">
        <v>42</v>
      </c>
      <c r="B17" s="71" t="s">
        <v>338</v>
      </c>
      <c r="C17" s="71" t="s">
        <v>119</v>
      </c>
      <c r="D17" s="139"/>
      <c r="E17" s="156"/>
      <c r="F17" s="146">
        <v>50000</v>
      </c>
      <c r="G17" s="156"/>
      <c r="H17" s="146">
        <v>50000</v>
      </c>
      <c r="I17" s="156"/>
      <c r="J17" s="146">
        <v>50000</v>
      </c>
      <c r="K17" s="156"/>
      <c r="L17" s="146">
        <v>50000</v>
      </c>
      <c r="M17" s="156"/>
      <c r="N17" s="75" t="s">
        <v>119</v>
      </c>
    </row>
    <row r="18" spans="1:14" s="77" customFormat="1" ht="66" customHeight="1">
      <c r="A18" s="75" t="s">
        <v>42</v>
      </c>
      <c r="B18" s="103" t="s">
        <v>339</v>
      </c>
      <c r="C18" s="71" t="s">
        <v>119</v>
      </c>
      <c r="D18" s="139"/>
      <c r="E18" s="156"/>
      <c r="F18" s="139">
        <v>200000</v>
      </c>
      <c r="G18" s="156"/>
      <c r="H18" s="139">
        <v>200000</v>
      </c>
      <c r="I18" s="156"/>
      <c r="J18" s="139">
        <v>200000</v>
      </c>
      <c r="K18" s="156"/>
      <c r="L18" s="139">
        <v>200000</v>
      </c>
      <c r="M18" s="156"/>
      <c r="N18" s="75" t="s">
        <v>119</v>
      </c>
    </row>
    <row r="19" spans="1:14" s="77" customFormat="1" ht="64.5" customHeight="1">
      <c r="A19" s="75" t="s">
        <v>42</v>
      </c>
      <c r="B19" s="103" t="s">
        <v>340</v>
      </c>
      <c r="C19" s="71" t="s">
        <v>119</v>
      </c>
      <c r="D19" s="139"/>
      <c r="E19" s="156"/>
      <c r="F19" s="139">
        <v>200000</v>
      </c>
      <c r="G19" s="156"/>
      <c r="H19" s="139">
        <v>200000</v>
      </c>
      <c r="I19" s="156"/>
      <c r="J19" s="139">
        <v>200000</v>
      </c>
      <c r="K19" s="156"/>
      <c r="L19" s="139">
        <v>200000</v>
      </c>
      <c r="M19" s="156"/>
      <c r="N19" s="75" t="s">
        <v>119</v>
      </c>
    </row>
    <row r="20" spans="1:14" s="77" customFormat="1" ht="64.5" customHeight="1">
      <c r="A20" s="75" t="s">
        <v>42</v>
      </c>
      <c r="B20" s="103" t="s">
        <v>341</v>
      </c>
      <c r="C20" s="71" t="s">
        <v>119</v>
      </c>
      <c r="D20" s="144"/>
      <c r="E20" s="156"/>
      <c r="F20" s="139">
        <v>250000</v>
      </c>
      <c r="G20" s="156"/>
      <c r="H20" s="139">
        <v>250000</v>
      </c>
      <c r="I20" s="156"/>
      <c r="J20" s="139">
        <v>250000</v>
      </c>
      <c r="K20" s="156"/>
      <c r="L20" s="139">
        <v>250000</v>
      </c>
      <c r="M20" s="156"/>
      <c r="N20" s="75" t="s">
        <v>119</v>
      </c>
    </row>
    <row r="21" spans="1:14" s="77" customFormat="1" ht="60.75">
      <c r="A21" s="75" t="s">
        <v>42</v>
      </c>
      <c r="B21" s="103" t="s">
        <v>342</v>
      </c>
      <c r="C21" s="71" t="s">
        <v>119</v>
      </c>
      <c r="D21" s="144"/>
      <c r="E21" s="156"/>
      <c r="F21" s="139">
        <v>250000</v>
      </c>
      <c r="G21" s="156"/>
      <c r="H21" s="139">
        <v>250000</v>
      </c>
      <c r="I21" s="156"/>
      <c r="J21" s="139">
        <v>250000</v>
      </c>
      <c r="K21" s="156"/>
      <c r="L21" s="139">
        <v>250000</v>
      </c>
      <c r="M21" s="156"/>
      <c r="N21" s="75" t="s">
        <v>119</v>
      </c>
    </row>
    <row r="22" spans="1:14" ht="40.5">
      <c r="A22" s="75" t="s">
        <v>42</v>
      </c>
      <c r="B22" s="151" t="s">
        <v>343</v>
      </c>
      <c r="C22" s="71" t="s">
        <v>119</v>
      </c>
      <c r="D22" s="144"/>
      <c r="E22" s="152"/>
      <c r="F22" s="146">
        <v>100000</v>
      </c>
      <c r="G22" s="152"/>
      <c r="H22" s="146"/>
      <c r="I22" s="152"/>
      <c r="J22" s="144"/>
      <c r="K22" s="152"/>
      <c r="L22" s="144"/>
      <c r="M22" s="152"/>
      <c r="N22" s="75" t="s">
        <v>119</v>
      </c>
    </row>
    <row r="23" spans="1:14" s="77" customFormat="1" ht="60.75">
      <c r="A23" s="75" t="s">
        <v>42</v>
      </c>
      <c r="B23" s="68" t="s">
        <v>344</v>
      </c>
      <c r="C23" s="71" t="s">
        <v>119</v>
      </c>
      <c r="D23" s="144"/>
      <c r="E23" s="152"/>
      <c r="F23" s="146">
        <v>100000</v>
      </c>
      <c r="G23" s="152"/>
      <c r="H23" s="146"/>
      <c r="I23" s="152"/>
      <c r="J23" s="144"/>
      <c r="K23" s="152"/>
      <c r="L23" s="144"/>
      <c r="M23" s="152"/>
      <c r="N23" s="75" t="s">
        <v>119</v>
      </c>
    </row>
    <row r="24" spans="1:14" s="77" customFormat="1" ht="40.5">
      <c r="A24" s="75" t="s">
        <v>42</v>
      </c>
      <c r="B24" s="68" t="s">
        <v>345</v>
      </c>
      <c r="C24" s="71" t="s">
        <v>119</v>
      </c>
      <c r="D24" s="144"/>
      <c r="E24" s="152"/>
      <c r="F24" s="146">
        <v>400000</v>
      </c>
      <c r="G24" s="152"/>
      <c r="H24" s="146">
        <v>400000</v>
      </c>
      <c r="I24" s="152"/>
      <c r="J24" s="146">
        <v>400000</v>
      </c>
      <c r="K24" s="152"/>
      <c r="L24" s="146">
        <v>400000</v>
      </c>
      <c r="M24" s="152"/>
      <c r="N24" s="75" t="s">
        <v>119</v>
      </c>
    </row>
    <row r="25" spans="1:14" s="77" customFormat="1" ht="60.75">
      <c r="A25" s="75" t="s">
        <v>42</v>
      </c>
      <c r="B25" s="71" t="s">
        <v>346</v>
      </c>
      <c r="C25" s="71" t="s">
        <v>119</v>
      </c>
      <c r="D25" s="139"/>
      <c r="E25" s="156"/>
      <c r="F25" s="139"/>
      <c r="G25" s="156"/>
      <c r="H25" s="146">
        <v>400000</v>
      </c>
      <c r="I25" s="156"/>
      <c r="J25" s="139"/>
      <c r="K25" s="156"/>
      <c r="L25" s="144"/>
      <c r="M25" s="156"/>
      <c r="N25" s="75" t="s">
        <v>119</v>
      </c>
    </row>
    <row r="26" spans="1:14" ht="60.75">
      <c r="A26" s="75" t="s">
        <v>42</v>
      </c>
      <c r="B26" s="71" t="s">
        <v>347</v>
      </c>
      <c r="C26" s="71" t="s">
        <v>119</v>
      </c>
      <c r="D26" s="139"/>
      <c r="E26" s="156"/>
      <c r="F26" s="139">
        <v>800000</v>
      </c>
      <c r="G26" s="156"/>
      <c r="H26" s="146"/>
      <c r="I26" s="156"/>
      <c r="J26" s="139"/>
      <c r="K26" s="156"/>
      <c r="L26" s="144"/>
      <c r="M26" s="156"/>
      <c r="N26" s="75" t="s">
        <v>119</v>
      </c>
    </row>
    <row r="27" spans="1:14" ht="60.75">
      <c r="A27" s="75" t="s">
        <v>42</v>
      </c>
      <c r="B27" s="151" t="s">
        <v>348</v>
      </c>
      <c r="C27" s="71" t="s">
        <v>119</v>
      </c>
      <c r="D27" s="144"/>
      <c r="E27" s="152"/>
      <c r="F27" s="146">
        <v>750000</v>
      </c>
      <c r="G27" s="152"/>
      <c r="H27" s="146">
        <v>750000</v>
      </c>
      <c r="I27" s="152"/>
      <c r="J27" s="146">
        <v>750000</v>
      </c>
      <c r="K27" s="152"/>
      <c r="L27" s="144"/>
      <c r="M27" s="152"/>
      <c r="N27" s="75" t="s">
        <v>119</v>
      </c>
    </row>
    <row r="28" spans="1:14" ht="60.75">
      <c r="A28" s="75" t="s">
        <v>42</v>
      </c>
      <c r="B28" s="151" t="s">
        <v>349</v>
      </c>
      <c r="C28" s="71" t="s">
        <v>119</v>
      </c>
      <c r="D28" s="144"/>
      <c r="E28" s="152"/>
      <c r="F28" s="146">
        <v>350000</v>
      </c>
      <c r="G28" s="152"/>
      <c r="H28" s="146">
        <v>350000</v>
      </c>
      <c r="I28" s="152"/>
      <c r="J28" s="146">
        <v>350000</v>
      </c>
      <c r="K28" s="152"/>
      <c r="L28" s="144"/>
      <c r="M28" s="152"/>
      <c r="N28" s="75" t="s">
        <v>119</v>
      </c>
    </row>
    <row r="29" spans="1:14" ht="40.5">
      <c r="A29" s="75" t="s">
        <v>42</v>
      </c>
      <c r="B29" s="151" t="s">
        <v>350</v>
      </c>
      <c r="C29" s="71" t="s">
        <v>119</v>
      </c>
      <c r="D29" s="144"/>
      <c r="E29" s="152"/>
      <c r="F29" s="146">
        <v>1000000</v>
      </c>
      <c r="G29" s="152"/>
      <c r="H29" s="146">
        <v>1000000</v>
      </c>
      <c r="I29" s="152"/>
      <c r="J29" s="146">
        <v>1000000</v>
      </c>
      <c r="K29" s="152"/>
      <c r="L29" s="144"/>
      <c r="M29" s="152"/>
      <c r="N29" s="75" t="s">
        <v>119</v>
      </c>
    </row>
    <row r="30" spans="1:14" ht="40.5">
      <c r="A30" s="75" t="s">
        <v>42</v>
      </c>
      <c r="B30" s="151" t="s">
        <v>351</v>
      </c>
      <c r="C30" s="71" t="s">
        <v>119</v>
      </c>
      <c r="D30" s="144"/>
      <c r="E30" s="152"/>
      <c r="F30" s="146">
        <v>1000000</v>
      </c>
      <c r="G30" s="152"/>
      <c r="H30" s="146">
        <v>1000000</v>
      </c>
      <c r="I30" s="152"/>
      <c r="J30" s="146">
        <v>1000000</v>
      </c>
      <c r="K30" s="152"/>
      <c r="L30" s="144"/>
      <c r="M30" s="152"/>
      <c r="N30" s="75" t="s">
        <v>119</v>
      </c>
    </row>
    <row r="31" spans="1:14" ht="40.5">
      <c r="A31" s="75" t="s">
        <v>42</v>
      </c>
      <c r="B31" s="151" t="s">
        <v>352</v>
      </c>
      <c r="C31" s="71" t="s">
        <v>119</v>
      </c>
      <c r="D31" s="144"/>
      <c r="E31" s="152"/>
      <c r="F31" s="146">
        <v>1500000</v>
      </c>
      <c r="G31" s="152"/>
      <c r="H31" s="146">
        <v>1500000</v>
      </c>
      <c r="I31" s="152"/>
      <c r="J31" s="146">
        <v>1500000</v>
      </c>
      <c r="K31" s="152"/>
      <c r="L31" s="144"/>
      <c r="M31" s="152"/>
      <c r="N31" s="75" t="s">
        <v>119</v>
      </c>
    </row>
    <row r="32" spans="1:14" ht="101.25">
      <c r="A32" s="75" t="s">
        <v>42</v>
      </c>
      <c r="B32" s="151" t="s">
        <v>353</v>
      </c>
      <c r="C32" s="71" t="s">
        <v>119</v>
      </c>
      <c r="D32" s="144"/>
      <c r="E32" s="152"/>
      <c r="F32" s="146">
        <v>1400000</v>
      </c>
      <c r="G32" s="152"/>
      <c r="H32" s="146">
        <v>1400000</v>
      </c>
      <c r="I32" s="152"/>
      <c r="J32" s="146">
        <v>1400000</v>
      </c>
      <c r="K32" s="152"/>
      <c r="L32" s="144"/>
      <c r="M32" s="152"/>
      <c r="N32" s="75" t="s">
        <v>119</v>
      </c>
    </row>
    <row r="33" spans="1:14" ht="72.75" customHeight="1">
      <c r="A33" s="75" t="s">
        <v>42</v>
      </c>
      <c r="B33" s="151" t="s">
        <v>354</v>
      </c>
      <c r="C33" s="71" t="s">
        <v>119</v>
      </c>
      <c r="D33" s="144"/>
      <c r="E33" s="152"/>
      <c r="F33" s="160"/>
      <c r="G33" s="157"/>
      <c r="H33" s="146">
        <v>800000</v>
      </c>
      <c r="I33" s="157"/>
      <c r="J33" s="146">
        <v>800000</v>
      </c>
      <c r="K33" s="152"/>
      <c r="L33" s="146">
        <v>800000</v>
      </c>
      <c r="M33" s="152"/>
      <c r="N33" s="75" t="s">
        <v>119</v>
      </c>
    </row>
    <row r="34" spans="1:14" ht="75.75" customHeight="1">
      <c r="A34" s="75" t="s">
        <v>42</v>
      </c>
      <c r="B34" s="151" t="s">
        <v>355</v>
      </c>
      <c r="C34" s="71" t="s">
        <v>119</v>
      </c>
      <c r="D34" s="144"/>
      <c r="E34" s="152"/>
      <c r="F34" s="146">
        <v>1000000</v>
      </c>
      <c r="G34" s="152"/>
      <c r="H34" s="146">
        <v>1000000</v>
      </c>
      <c r="I34" s="152"/>
      <c r="J34" s="146">
        <v>1000000</v>
      </c>
      <c r="K34" s="152"/>
      <c r="L34" s="144"/>
      <c r="M34" s="152"/>
      <c r="N34" s="75" t="s">
        <v>119</v>
      </c>
    </row>
    <row r="35" spans="1:14">
      <c r="A35" s="346" t="s">
        <v>27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8"/>
    </row>
    <row r="36" spans="1:14">
      <c r="A36" s="24"/>
      <c r="B36" s="40" t="s">
        <v>26</v>
      </c>
      <c r="C36" s="6"/>
      <c r="D36" s="4"/>
      <c r="E36" s="5"/>
      <c r="F36" s="5"/>
      <c r="G36" s="5"/>
      <c r="H36" s="5"/>
      <c r="I36" s="5"/>
      <c r="J36" s="5"/>
      <c r="K36" s="92"/>
      <c r="L36" s="5"/>
      <c r="M36" s="92"/>
      <c r="N36" s="5"/>
    </row>
    <row r="37" spans="1:14">
      <c r="A37" s="346" t="s">
        <v>28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8"/>
    </row>
    <row r="38" spans="1:14" ht="128.25" customHeight="1">
      <c r="A38" s="75" t="s">
        <v>42</v>
      </c>
      <c r="B38" s="71" t="s">
        <v>97</v>
      </c>
      <c r="C38" s="71" t="s">
        <v>79</v>
      </c>
      <c r="D38" s="113">
        <v>30000</v>
      </c>
      <c r="E38" s="75" t="s">
        <v>240</v>
      </c>
      <c r="F38" s="113">
        <v>30000</v>
      </c>
      <c r="G38" s="75" t="s">
        <v>96</v>
      </c>
      <c r="H38" s="113">
        <v>30000</v>
      </c>
      <c r="I38" s="75" t="s">
        <v>96</v>
      </c>
      <c r="J38" s="113">
        <v>30000</v>
      </c>
      <c r="K38" s="75" t="s">
        <v>96</v>
      </c>
      <c r="L38" s="113">
        <v>30000</v>
      </c>
      <c r="M38" s="75" t="s">
        <v>96</v>
      </c>
      <c r="N38" s="75" t="s">
        <v>68</v>
      </c>
    </row>
    <row r="39" spans="1:14" ht="123" customHeight="1">
      <c r="A39" s="75" t="s">
        <v>42</v>
      </c>
      <c r="B39" s="71" t="s">
        <v>97</v>
      </c>
      <c r="C39" s="75" t="s">
        <v>115</v>
      </c>
      <c r="D39" s="113">
        <v>10000</v>
      </c>
      <c r="E39" s="75" t="s">
        <v>240</v>
      </c>
      <c r="F39" s="113">
        <v>10000</v>
      </c>
      <c r="G39" s="75" t="s">
        <v>96</v>
      </c>
      <c r="H39" s="113">
        <v>10000</v>
      </c>
      <c r="I39" s="75" t="s">
        <v>96</v>
      </c>
      <c r="J39" s="113">
        <v>10000</v>
      </c>
      <c r="K39" s="75" t="s">
        <v>96</v>
      </c>
      <c r="L39" s="113">
        <v>10000</v>
      </c>
      <c r="M39" s="75" t="s">
        <v>96</v>
      </c>
      <c r="N39" s="75" t="s">
        <v>114</v>
      </c>
    </row>
    <row r="40" spans="1:14" ht="121.5">
      <c r="A40" s="114" t="s">
        <v>42</v>
      </c>
      <c r="B40" s="115" t="s">
        <v>244</v>
      </c>
      <c r="C40" s="116" t="s">
        <v>231</v>
      </c>
      <c r="D40" s="143">
        <v>20000</v>
      </c>
      <c r="E40" s="116" t="s">
        <v>231</v>
      </c>
      <c r="F40" s="144"/>
      <c r="G40" s="112"/>
      <c r="H40" s="140"/>
      <c r="I40" s="110"/>
      <c r="J40" s="113"/>
      <c r="K40" s="75"/>
      <c r="L40" s="113"/>
      <c r="M40" s="75"/>
      <c r="N40" s="115" t="s">
        <v>219</v>
      </c>
    </row>
    <row r="41" spans="1:14">
      <c r="A41" s="346" t="s">
        <v>30</v>
      </c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8"/>
    </row>
    <row r="42" spans="1:14">
      <c r="A42" s="24"/>
      <c r="B42" s="40" t="s">
        <v>26</v>
      </c>
      <c r="C42" s="6"/>
      <c r="D42" s="4"/>
      <c r="E42" s="5"/>
      <c r="F42" s="5"/>
      <c r="G42" s="5"/>
      <c r="H42" s="5"/>
      <c r="I42" s="5"/>
      <c r="J42" s="5"/>
      <c r="K42" s="92"/>
      <c r="L42" s="5"/>
      <c r="M42" s="92"/>
      <c r="N42" s="5"/>
    </row>
    <row r="43" spans="1:14">
      <c r="A43" s="346" t="s">
        <v>31</v>
      </c>
      <c r="B43" s="347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8"/>
    </row>
    <row r="44" spans="1:14" ht="21" thickBot="1">
      <c r="A44" s="47"/>
      <c r="B44" s="48" t="s">
        <v>26</v>
      </c>
      <c r="C44" s="49"/>
      <c r="D44" s="50"/>
      <c r="E44" s="108"/>
      <c r="F44" s="50"/>
      <c r="G44" s="108"/>
      <c r="H44" s="108"/>
      <c r="I44" s="108"/>
      <c r="J44" s="108"/>
      <c r="K44" s="93"/>
      <c r="L44" s="108"/>
      <c r="M44" s="93"/>
      <c r="N44" s="51"/>
    </row>
    <row r="45" spans="1:14" ht="21.75" thickTop="1" thickBot="1">
      <c r="A45" s="344" t="s">
        <v>429</v>
      </c>
      <c r="B45" s="345"/>
      <c r="C45" s="52" t="s">
        <v>32</v>
      </c>
      <c r="D45" s="53">
        <f>SUM(D9:D12,D38:D39,D42,D44,D13:D20,D21:D29,D30:D34,D40)</f>
        <v>8442700</v>
      </c>
      <c r="E45" s="53"/>
      <c r="F45" s="53">
        <f>SUM(F9:F12,F38:F39,F42,F44,F13:F20,F21:F29,F30:F34,F40)</f>
        <v>12250000</v>
      </c>
      <c r="G45" s="53"/>
      <c r="H45" s="53">
        <f>SUM(H9:H12,H38:H39,H42,H44,H13:H20,H21:H29,H30:H34,H40)</f>
        <v>12450000</v>
      </c>
      <c r="I45" s="53"/>
      <c r="J45" s="53">
        <f>SUM(J9:J12,J38:J39,J42,J44,J13:J20,J21:J29,J30:J34,J40)</f>
        <v>12050000</v>
      </c>
      <c r="K45" s="53"/>
      <c r="L45" s="53">
        <f>SUM(L9:L12,L38:L39,L42,L44,L13:L20,L21:L29,L30:L34,L40)</f>
        <v>5080000</v>
      </c>
      <c r="M45" s="52"/>
      <c r="N45" s="52"/>
    </row>
    <row r="46" spans="1:14" ht="21" thickTop="1"/>
    <row r="47" spans="1:14">
      <c r="A47" s="94" t="s">
        <v>33</v>
      </c>
    </row>
    <row r="48" spans="1:14">
      <c r="A48" s="77" t="s">
        <v>34</v>
      </c>
    </row>
    <row r="49" spans="1:1">
      <c r="A49" s="77" t="s">
        <v>35</v>
      </c>
    </row>
    <row r="50" spans="1:1">
      <c r="A50" s="77" t="s">
        <v>36</v>
      </c>
    </row>
    <row r="51" spans="1:1">
      <c r="A51" s="77" t="s">
        <v>37</v>
      </c>
    </row>
    <row r="52" spans="1:1">
      <c r="A52" s="77" t="s">
        <v>38</v>
      </c>
    </row>
    <row r="53" spans="1:1">
      <c r="A53" s="77" t="s">
        <v>39</v>
      </c>
    </row>
  </sheetData>
  <mergeCells count="16">
    <mergeCell ref="A45:B45"/>
    <mergeCell ref="A41:N41"/>
    <mergeCell ref="A43:N43"/>
    <mergeCell ref="A5:A7"/>
    <mergeCell ref="B5:B7"/>
    <mergeCell ref="C5:C7"/>
    <mergeCell ref="A37:N37"/>
    <mergeCell ref="A35:N35"/>
    <mergeCell ref="A8:N8"/>
    <mergeCell ref="D5:M5"/>
    <mergeCell ref="N5:N7"/>
    <mergeCell ref="D6:E6"/>
    <mergeCell ref="F6:G6"/>
    <mergeCell ref="H6:I6"/>
    <mergeCell ref="J6:K6"/>
    <mergeCell ref="L6:M6"/>
  </mergeCells>
  <printOptions horizontalCentered="1"/>
  <pageMargins left="0.15748031496062992" right="3.937007874015748E-2" top="0.39370078740157483" bottom="7.874015748031496E-2" header="0.31496062992125984" footer="0.15748031496062992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S156"/>
  <sheetViews>
    <sheetView view="pageBreakPreview" zoomScale="85" zoomScaleSheetLayoutView="85" workbookViewId="0">
      <pane ySplit="7" topLeftCell="A21" activePane="bottomLeft" state="frozen"/>
      <selection pane="bottomLeft" activeCell="A26" sqref="A26:N26"/>
    </sheetView>
  </sheetViews>
  <sheetFormatPr defaultColWidth="9" defaultRowHeight="15"/>
  <cols>
    <col min="1" max="1" width="8.625" style="67" customWidth="1"/>
    <col min="2" max="2" width="28.375" style="67" customWidth="1"/>
    <col min="3" max="3" width="14" style="67" customWidth="1"/>
    <col min="4" max="4" width="13.875" style="67" customWidth="1"/>
    <col min="5" max="5" width="17.625" style="67" customWidth="1"/>
    <col min="6" max="6" width="14.875" style="67" bestFit="1" customWidth="1"/>
    <col min="7" max="7" width="16" style="67" customWidth="1"/>
    <col min="8" max="8" width="14.875" style="67" bestFit="1" customWidth="1"/>
    <col min="9" max="9" width="16" style="67" customWidth="1"/>
    <col min="10" max="10" width="14.875" style="67" bestFit="1" customWidth="1"/>
    <col min="11" max="11" width="14.875" style="67" customWidth="1"/>
    <col min="12" max="12" width="14.875" style="67" bestFit="1" customWidth="1"/>
    <col min="13" max="13" width="15.625" style="67" customWidth="1"/>
    <col min="14" max="14" width="17.375" style="67" customWidth="1"/>
    <col min="15" max="16384" width="9" style="67"/>
  </cols>
  <sheetData>
    <row r="1" spans="1:19" s="8" customFormat="1" ht="26.25" customHeight="1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210"/>
      <c r="P1" s="210"/>
      <c r="Q1" s="210"/>
      <c r="R1" s="210"/>
      <c r="S1" s="210"/>
    </row>
    <row r="2" spans="1:19" s="9" customFormat="1" ht="26.2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9" s="19" customFormat="1" ht="26.25">
      <c r="A3" s="64" t="s">
        <v>52</v>
      </c>
      <c r="M3" s="57"/>
      <c r="O3" s="57"/>
      <c r="Q3" s="57"/>
    </row>
    <row r="4" spans="1:19" s="2" customFormat="1" ht="9" customHeight="1"/>
    <row r="5" spans="1:19" ht="20.25" customHeight="1">
      <c r="A5" s="311" t="s">
        <v>19</v>
      </c>
      <c r="B5" s="311" t="s">
        <v>20</v>
      </c>
      <c r="C5" s="352" t="s">
        <v>21</v>
      </c>
      <c r="D5" s="319" t="s">
        <v>386</v>
      </c>
      <c r="E5" s="319"/>
      <c r="F5" s="319"/>
      <c r="G5" s="319"/>
      <c r="H5" s="319"/>
      <c r="I5" s="319"/>
      <c r="J5" s="319"/>
      <c r="K5" s="319"/>
      <c r="L5" s="319"/>
      <c r="M5" s="319"/>
      <c r="N5" s="311" t="s">
        <v>22</v>
      </c>
    </row>
    <row r="6" spans="1:19" ht="20.25">
      <c r="A6" s="312"/>
      <c r="B6" s="312"/>
      <c r="C6" s="353"/>
      <c r="D6" s="319">
        <v>2565</v>
      </c>
      <c r="E6" s="319"/>
      <c r="F6" s="319">
        <v>2566</v>
      </c>
      <c r="G6" s="319"/>
      <c r="H6" s="319">
        <v>2567</v>
      </c>
      <c r="I6" s="319"/>
      <c r="J6" s="319">
        <v>2568</v>
      </c>
      <c r="K6" s="319"/>
      <c r="L6" s="319">
        <v>2569</v>
      </c>
      <c r="M6" s="319"/>
      <c r="N6" s="312"/>
    </row>
    <row r="7" spans="1:19" ht="20.25" customHeight="1">
      <c r="A7" s="313"/>
      <c r="B7" s="313"/>
      <c r="C7" s="354"/>
      <c r="D7" s="37" t="s">
        <v>23</v>
      </c>
      <c r="E7" s="26" t="s">
        <v>24</v>
      </c>
      <c r="F7" s="37" t="s">
        <v>23</v>
      </c>
      <c r="G7" s="26" t="s">
        <v>24</v>
      </c>
      <c r="H7" s="37" t="s">
        <v>23</v>
      </c>
      <c r="I7" s="26" t="s">
        <v>24</v>
      </c>
      <c r="J7" s="37" t="s">
        <v>23</v>
      </c>
      <c r="K7" s="37" t="s">
        <v>24</v>
      </c>
      <c r="L7" s="37" t="s">
        <v>23</v>
      </c>
      <c r="M7" s="37" t="s">
        <v>24</v>
      </c>
      <c r="N7" s="313"/>
    </row>
    <row r="8" spans="1:19" s="2" customFormat="1" ht="20.25">
      <c r="A8" s="349" t="s">
        <v>25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1"/>
    </row>
    <row r="9" spans="1:19" s="77" customFormat="1" ht="40.5">
      <c r="A9" s="24" t="s">
        <v>58</v>
      </c>
      <c r="B9" s="85" t="s">
        <v>64</v>
      </c>
      <c r="C9" s="85"/>
      <c r="D9" s="211"/>
      <c r="E9" s="85"/>
      <c r="F9" s="85"/>
      <c r="G9" s="85"/>
      <c r="H9" s="85"/>
      <c r="I9" s="85"/>
      <c r="J9" s="211">
        <v>30000</v>
      </c>
      <c r="K9" s="85" t="s">
        <v>65</v>
      </c>
      <c r="L9" s="85"/>
      <c r="M9" s="85"/>
      <c r="N9" s="85" t="s">
        <v>45</v>
      </c>
    </row>
    <row r="10" spans="1:19" s="73" customFormat="1" ht="101.25">
      <c r="A10" s="24" t="s">
        <v>58</v>
      </c>
      <c r="B10" s="71" t="s">
        <v>166</v>
      </c>
      <c r="C10" s="71" t="s">
        <v>119</v>
      </c>
      <c r="D10" s="70"/>
      <c r="E10" s="68"/>
      <c r="F10" s="70">
        <v>2000000</v>
      </c>
      <c r="G10" s="68" t="s">
        <v>384</v>
      </c>
      <c r="H10" s="70">
        <v>2000000</v>
      </c>
      <c r="I10" s="68" t="s">
        <v>384</v>
      </c>
      <c r="J10" s="70">
        <v>2000000</v>
      </c>
      <c r="K10" s="68" t="s">
        <v>384</v>
      </c>
      <c r="L10" s="70">
        <v>2000000</v>
      </c>
      <c r="M10" s="68" t="s">
        <v>384</v>
      </c>
      <c r="N10" s="71" t="s">
        <v>119</v>
      </c>
    </row>
    <row r="11" spans="1:19" s="73" customFormat="1" ht="60.75">
      <c r="A11" s="24" t="s">
        <v>58</v>
      </c>
      <c r="B11" s="71" t="s">
        <v>356</v>
      </c>
      <c r="C11" s="71" t="s">
        <v>119</v>
      </c>
      <c r="D11" s="148"/>
      <c r="E11" s="148"/>
      <c r="F11" s="148"/>
      <c r="G11" s="148"/>
      <c r="H11" s="139">
        <v>200000</v>
      </c>
      <c r="I11" s="75" t="s">
        <v>357</v>
      </c>
      <c r="J11" s="189"/>
      <c r="K11" s="75"/>
      <c r="L11" s="75"/>
      <c r="M11" s="75"/>
      <c r="N11" s="71" t="s">
        <v>119</v>
      </c>
    </row>
    <row r="12" spans="1:19" s="3" customFormat="1" ht="20.25">
      <c r="A12" s="329" t="s">
        <v>27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</row>
    <row r="13" spans="1:19" s="3" customFormat="1" ht="85.5" customHeight="1">
      <c r="A13" s="24" t="s">
        <v>58</v>
      </c>
      <c r="B13" s="5" t="s">
        <v>280</v>
      </c>
      <c r="C13" s="5" t="s">
        <v>282</v>
      </c>
      <c r="D13" s="79">
        <v>250000</v>
      </c>
      <c r="E13" s="5" t="s">
        <v>282</v>
      </c>
      <c r="F13" s="5"/>
      <c r="G13" s="5"/>
      <c r="H13" s="5"/>
      <c r="I13" s="5"/>
      <c r="J13" s="5"/>
      <c r="K13" s="5"/>
      <c r="L13" s="5"/>
      <c r="M13" s="5"/>
      <c r="N13" s="5" t="s">
        <v>281</v>
      </c>
    </row>
    <row r="14" spans="1:19" s="2" customFormat="1" ht="20.25">
      <c r="A14" s="329" t="s">
        <v>28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</row>
    <row r="15" spans="1:19" s="3" customFormat="1" ht="111.75" customHeight="1">
      <c r="A15" s="71" t="s">
        <v>58</v>
      </c>
      <c r="B15" s="71" t="s">
        <v>107</v>
      </c>
      <c r="C15" s="75" t="s">
        <v>103</v>
      </c>
      <c r="D15" s="71" t="s">
        <v>104</v>
      </c>
      <c r="E15" s="75" t="s">
        <v>105</v>
      </c>
      <c r="F15" s="75" t="s">
        <v>104</v>
      </c>
      <c r="G15" s="75" t="s">
        <v>105</v>
      </c>
      <c r="H15" s="75" t="s">
        <v>104</v>
      </c>
      <c r="I15" s="75" t="s">
        <v>105</v>
      </c>
      <c r="J15" s="75" t="s">
        <v>104</v>
      </c>
      <c r="K15" s="75" t="s">
        <v>105</v>
      </c>
      <c r="L15" s="75" t="s">
        <v>104</v>
      </c>
      <c r="M15" s="75" t="s">
        <v>105</v>
      </c>
      <c r="N15" s="75" t="s">
        <v>106</v>
      </c>
    </row>
    <row r="16" spans="1:19" s="3" customFormat="1" ht="101.25">
      <c r="A16" s="71" t="s">
        <v>58</v>
      </c>
      <c r="B16" s="71" t="s">
        <v>245</v>
      </c>
      <c r="C16" s="75" t="s">
        <v>188</v>
      </c>
      <c r="D16" s="71" t="s">
        <v>104</v>
      </c>
      <c r="E16" s="75" t="s">
        <v>123</v>
      </c>
      <c r="F16" s="75" t="s">
        <v>104</v>
      </c>
      <c r="G16" s="75" t="s">
        <v>124</v>
      </c>
      <c r="H16" s="75" t="s">
        <v>104</v>
      </c>
      <c r="I16" s="75" t="s">
        <v>125</v>
      </c>
      <c r="J16" s="75" t="s">
        <v>104</v>
      </c>
      <c r="K16" s="75" t="s">
        <v>126</v>
      </c>
      <c r="L16" s="75" t="s">
        <v>104</v>
      </c>
      <c r="M16" s="75" t="s">
        <v>127</v>
      </c>
      <c r="N16" s="75" t="s">
        <v>114</v>
      </c>
    </row>
    <row r="17" spans="1:14" s="2" customFormat="1" ht="141.75">
      <c r="A17" s="75" t="s">
        <v>58</v>
      </c>
      <c r="B17" s="71" t="s">
        <v>246</v>
      </c>
      <c r="C17" s="71" t="s">
        <v>190</v>
      </c>
      <c r="D17" s="81">
        <v>30000</v>
      </c>
      <c r="E17" s="71" t="s">
        <v>191</v>
      </c>
      <c r="F17" s="75"/>
      <c r="G17" s="75"/>
      <c r="H17" s="75"/>
      <c r="I17" s="75"/>
      <c r="J17" s="75"/>
      <c r="K17" s="75"/>
      <c r="L17" s="75"/>
      <c r="M17" s="75"/>
      <c r="N17" s="75" t="s">
        <v>189</v>
      </c>
    </row>
    <row r="18" spans="1:14" s="2" customFormat="1" ht="184.5" customHeight="1">
      <c r="A18" s="114" t="s">
        <v>58</v>
      </c>
      <c r="B18" s="115" t="s">
        <v>220</v>
      </c>
      <c r="C18" s="116" t="s">
        <v>232</v>
      </c>
      <c r="D18" s="209">
        <v>5000</v>
      </c>
      <c r="E18" s="116" t="s">
        <v>232</v>
      </c>
      <c r="F18" s="112"/>
      <c r="G18" s="112"/>
      <c r="H18" s="109"/>
      <c r="I18" s="110"/>
      <c r="J18" s="86"/>
      <c r="K18" s="75"/>
      <c r="L18" s="86"/>
      <c r="M18" s="75"/>
      <c r="N18" s="115" t="s">
        <v>221</v>
      </c>
    </row>
    <row r="19" spans="1:14" s="2" customFormat="1" ht="69" customHeight="1">
      <c r="A19" s="114" t="s">
        <v>58</v>
      </c>
      <c r="B19" s="115" t="s">
        <v>253</v>
      </c>
      <c r="C19" s="116" t="s">
        <v>181</v>
      </c>
      <c r="D19" s="208" t="s">
        <v>104</v>
      </c>
      <c r="E19" s="116" t="s">
        <v>181</v>
      </c>
      <c r="F19" s="154" t="s">
        <v>104</v>
      </c>
      <c r="G19" s="116" t="s">
        <v>181</v>
      </c>
      <c r="H19" s="154" t="s">
        <v>104</v>
      </c>
      <c r="I19" s="116" t="s">
        <v>181</v>
      </c>
      <c r="J19" s="154" t="s">
        <v>104</v>
      </c>
      <c r="K19" s="116" t="s">
        <v>181</v>
      </c>
      <c r="L19" s="154" t="s">
        <v>104</v>
      </c>
      <c r="M19" s="116" t="s">
        <v>181</v>
      </c>
      <c r="N19" s="116" t="s">
        <v>181</v>
      </c>
    </row>
    <row r="20" spans="1:14" s="61" customFormat="1" ht="132.75" customHeight="1">
      <c r="A20" s="114" t="s">
        <v>58</v>
      </c>
      <c r="B20" s="115" t="s">
        <v>253</v>
      </c>
      <c r="C20" s="116" t="s">
        <v>448</v>
      </c>
      <c r="D20" s="208" t="s">
        <v>104</v>
      </c>
      <c r="E20" s="116" t="s">
        <v>273</v>
      </c>
      <c r="F20" s="154"/>
      <c r="G20" s="116"/>
      <c r="H20" s="154"/>
      <c r="I20" s="116"/>
      <c r="J20" s="154"/>
      <c r="K20" s="116"/>
      <c r="L20" s="154"/>
      <c r="M20" s="116"/>
      <c r="N20" s="116" t="s">
        <v>181</v>
      </c>
    </row>
    <row r="21" spans="1:14" s="99" customFormat="1" ht="101.25">
      <c r="A21" s="114" t="s">
        <v>58</v>
      </c>
      <c r="B21" s="115" t="s">
        <v>289</v>
      </c>
      <c r="C21" s="116" t="s">
        <v>291</v>
      </c>
      <c r="D21" s="209">
        <v>200000</v>
      </c>
      <c r="E21" s="116" t="s">
        <v>291</v>
      </c>
      <c r="F21" s="154"/>
      <c r="G21" s="116"/>
      <c r="H21" s="154"/>
      <c r="I21" s="116"/>
      <c r="J21" s="154"/>
      <c r="K21" s="116"/>
      <c r="L21" s="154"/>
      <c r="M21" s="116"/>
      <c r="N21" s="116" t="s">
        <v>290</v>
      </c>
    </row>
    <row r="22" spans="1:14" s="99" customFormat="1" ht="141.75">
      <c r="A22" s="114" t="s">
        <v>58</v>
      </c>
      <c r="B22" s="71" t="s">
        <v>107</v>
      </c>
      <c r="C22" s="75" t="s">
        <v>305</v>
      </c>
      <c r="D22" s="71" t="s">
        <v>104</v>
      </c>
      <c r="E22" s="75" t="s">
        <v>306</v>
      </c>
      <c r="F22" s="75" t="s">
        <v>104</v>
      </c>
      <c r="G22" s="75" t="s">
        <v>306</v>
      </c>
      <c r="H22" s="75" t="s">
        <v>104</v>
      </c>
      <c r="I22" s="75" t="s">
        <v>306</v>
      </c>
      <c r="J22" s="75" t="s">
        <v>104</v>
      </c>
      <c r="K22" s="75" t="s">
        <v>306</v>
      </c>
      <c r="L22" s="75" t="s">
        <v>104</v>
      </c>
      <c r="M22" s="75" t="s">
        <v>306</v>
      </c>
      <c r="N22" s="75" t="s">
        <v>304</v>
      </c>
    </row>
    <row r="23" spans="1:14" s="99" customFormat="1" ht="81">
      <c r="A23" s="114" t="s">
        <v>58</v>
      </c>
      <c r="B23" s="71" t="s">
        <v>458</v>
      </c>
      <c r="C23" s="75" t="s">
        <v>457</v>
      </c>
      <c r="D23" s="71" t="s">
        <v>104</v>
      </c>
      <c r="E23" s="75" t="s">
        <v>459</v>
      </c>
      <c r="F23" s="75" t="s">
        <v>104</v>
      </c>
      <c r="G23" s="75" t="s">
        <v>459</v>
      </c>
      <c r="H23" s="75" t="s">
        <v>104</v>
      </c>
      <c r="I23" s="75" t="s">
        <v>459</v>
      </c>
      <c r="J23" s="75" t="s">
        <v>104</v>
      </c>
      <c r="K23" s="75" t="s">
        <v>459</v>
      </c>
      <c r="L23" s="75" t="s">
        <v>104</v>
      </c>
      <c r="M23" s="75" t="s">
        <v>459</v>
      </c>
      <c r="N23" s="75" t="s">
        <v>304</v>
      </c>
    </row>
    <row r="24" spans="1:14" s="99" customFormat="1" ht="20.25">
      <c r="A24" s="346" t="s">
        <v>30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8"/>
    </row>
    <row r="25" spans="1:14" s="99" customFormat="1" ht="20.25">
      <c r="A25" s="59"/>
      <c r="B25" s="40" t="s">
        <v>26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</row>
    <row r="26" spans="1:14" s="99" customFormat="1" ht="20.25">
      <c r="A26" s="346" t="s">
        <v>31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8"/>
    </row>
    <row r="27" spans="1:14" s="99" customFormat="1" ht="20.25">
      <c r="A27" s="24"/>
      <c r="B27" s="40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</row>
    <row r="28" spans="1:14" s="99" customFormat="1" ht="21" thickBot="1">
      <c r="A28" s="34"/>
      <c r="B28" s="34" t="s">
        <v>478</v>
      </c>
      <c r="C28" s="34" t="s">
        <v>32</v>
      </c>
      <c r="D28" s="123">
        <f>SUM(D9:D15,D16:D20,D25,D27,D21:D23)</f>
        <v>485000</v>
      </c>
      <c r="E28" s="34"/>
      <c r="F28" s="123">
        <f>SUM(F9:F15,F16:F20,F25,F27,F21:F23)</f>
        <v>2000000</v>
      </c>
      <c r="G28" s="34"/>
      <c r="H28" s="123">
        <f>SUM(H9:H15,H16:H20,H25,H27,H21:H23)</f>
        <v>2200000</v>
      </c>
      <c r="I28" s="34"/>
      <c r="J28" s="123">
        <f>SUM(J9:J15,J16:J20,J25,J27,J21:J23)</f>
        <v>2030000</v>
      </c>
      <c r="K28" s="34"/>
      <c r="L28" s="123">
        <f>SUM(L9:L15,L16:L20,L25,L27,L21:L23)</f>
        <v>2000000</v>
      </c>
      <c r="M28" s="34"/>
      <c r="N28" s="124"/>
    </row>
    <row r="29" spans="1:14" s="99" customFormat="1" ht="20.25">
      <c r="A29" s="10" t="s">
        <v>33</v>
      </c>
      <c r="B29" s="67"/>
      <c r="C29" s="67"/>
      <c r="D29" s="78"/>
      <c r="E29" s="67"/>
      <c r="F29" s="78"/>
      <c r="G29" s="67"/>
      <c r="H29" s="78"/>
      <c r="I29" s="67"/>
      <c r="J29" s="78"/>
      <c r="K29" s="67"/>
      <c r="L29" s="78"/>
      <c r="M29" s="61"/>
      <c r="N29" s="62"/>
    </row>
    <row r="30" spans="1:14" s="99" customFormat="1" ht="20.25">
      <c r="A30" s="11" t="s">
        <v>34</v>
      </c>
      <c r="B30" s="67"/>
      <c r="C30" s="67"/>
      <c r="D30" s="78"/>
      <c r="E30" s="67"/>
      <c r="F30" s="78"/>
      <c r="G30" s="67"/>
      <c r="H30" s="78"/>
      <c r="I30" s="67"/>
      <c r="J30" s="78"/>
      <c r="K30" s="67"/>
      <c r="L30" s="78"/>
      <c r="M30" s="61"/>
      <c r="N30" s="62"/>
    </row>
    <row r="31" spans="1:14" s="99" customFormat="1" ht="20.25">
      <c r="A31" s="11" t="s">
        <v>35</v>
      </c>
      <c r="B31" s="67"/>
      <c r="C31" s="67"/>
      <c r="D31" s="78"/>
      <c r="E31" s="67"/>
      <c r="F31" s="78"/>
      <c r="G31" s="67"/>
      <c r="H31" s="78"/>
      <c r="I31" s="67"/>
      <c r="J31" s="78"/>
      <c r="K31" s="67"/>
      <c r="L31" s="78"/>
      <c r="M31" s="61"/>
      <c r="N31" s="62"/>
    </row>
    <row r="32" spans="1:14" s="99" customFormat="1" ht="20.25">
      <c r="A32" s="11" t="s">
        <v>36</v>
      </c>
      <c r="B32" s="67"/>
      <c r="C32" s="67"/>
      <c r="D32" s="78"/>
      <c r="E32" s="67"/>
      <c r="F32" s="78"/>
      <c r="G32" s="67"/>
      <c r="H32" s="78"/>
      <c r="I32" s="67"/>
      <c r="J32" s="78"/>
      <c r="K32" s="67"/>
      <c r="L32" s="78"/>
      <c r="M32" s="61"/>
      <c r="N32" s="62"/>
    </row>
    <row r="33" spans="1:14" s="99" customFormat="1" ht="20.25">
      <c r="A33" s="11" t="s">
        <v>37</v>
      </c>
      <c r="B33" s="67"/>
      <c r="C33" s="67"/>
      <c r="D33" s="78"/>
      <c r="E33" s="67"/>
      <c r="F33" s="78"/>
      <c r="G33" s="67"/>
      <c r="H33" s="78"/>
      <c r="I33" s="67"/>
      <c r="J33" s="78"/>
      <c r="K33" s="67"/>
      <c r="L33" s="78"/>
      <c r="M33" s="61"/>
      <c r="N33" s="62"/>
    </row>
    <row r="34" spans="1:14" s="99" customFormat="1" ht="20.25">
      <c r="A34" s="11" t="s">
        <v>38</v>
      </c>
      <c r="B34" s="67"/>
      <c r="C34" s="67"/>
      <c r="D34" s="78"/>
      <c r="E34" s="67"/>
      <c r="F34" s="78"/>
      <c r="G34" s="67"/>
      <c r="H34" s="78"/>
      <c r="I34" s="67"/>
      <c r="J34" s="78"/>
      <c r="K34" s="67"/>
      <c r="L34" s="78"/>
      <c r="M34" s="61"/>
      <c r="N34" s="62"/>
    </row>
    <row r="35" spans="1:14" s="99" customFormat="1" ht="20.25">
      <c r="A35" s="11" t="s">
        <v>39</v>
      </c>
      <c r="B35" s="67"/>
      <c r="C35" s="67"/>
      <c r="D35" s="78"/>
      <c r="E35" s="67"/>
      <c r="F35" s="78"/>
      <c r="G35" s="67"/>
      <c r="H35" s="78"/>
      <c r="I35" s="67"/>
      <c r="J35" s="78"/>
      <c r="K35" s="67"/>
      <c r="L35" s="78"/>
      <c r="M35" s="61"/>
      <c r="N35" s="62"/>
    </row>
    <row r="36" spans="1:14" s="99" customFormat="1" ht="2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</row>
    <row r="37" spans="1:14" s="99" customFormat="1" ht="2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</row>
    <row r="38" spans="1:14" s="99" customFormat="1" ht="2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</row>
    <row r="39" spans="1:14" s="99" customFormat="1" ht="2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1:14" s="99" customFormat="1" ht="2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</row>
    <row r="41" spans="1:14" s="99" customFormat="1" ht="2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3"/>
    </row>
    <row r="42" spans="1:14" s="99" customFormat="1" ht="23.25">
      <c r="A42" s="355"/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</row>
    <row r="43" spans="1:14" s="99" customFormat="1" ht="2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3"/>
    </row>
    <row r="44" spans="1:14" s="99" customFormat="1" ht="2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3"/>
    </row>
    <row r="45" spans="1:14" s="99" customFormat="1" ht="2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3"/>
    </row>
    <row r="46" spans="1:14" s="99" customFormat="1" ht="2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3"/>
    </row>
    <row r="47" spans="1:14" s="99" customFormat="1" ht="2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3"/>
    </row>
    <row r="48" spans="1:14" s="99" customFormat="1" ht="2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3"/>
    </row>
    <row r="49" spans="1:14" s="99" customFormat="1" ht="2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3"/>
    </row>
    <row r="50" spans="1:14" s="99" customFormat="1" ht="2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3"/>
    </row>
    <row r="51" spans="1:14" s="99" customFormat="1" ht="2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3"/>
    </row>
    <row r="52" spans="1:14" s="99" customFormat="1" ht="2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3"/>
    </row>
    <row r="53" spans="1:14" s="99" customFormat="1" ht="2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3"/>
    </row>
    <row r="54" spans="1:14" s="99" customFormat="1" ht="2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3"/>
    </row>
    <row r="55" spans="1:14" s="99" customFormat="1" ht="2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3"/>
    </row>
    <row r="56" spans="1:14" s="99" customFormat="1" ht="2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3"/>
    </row>
    <row r="57" spans="1:14" s="99" customFormat="1" ht="2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3"/>
    </row>
    <row r="58" spans="1:14" s="99" customFormat="1" ht="2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3"/>
    </row>
    <row r="59" spans="1:14" s="99" customFormat="1" ht="2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3"/>
    </row>
    <row r="60" spans="1:14" s="99" customFormat="1" ht="2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3"/>
    </row>
    <row r="61" spans="1:14" s="99" customFormat="1" ht="2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3"/>
    </row>
    <row r="62" spans="1:14" s="99" customFormat="1" ht="2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3"/>
    </row>
    <row r="63" spans="1:14" s="99" customFormat="1" ht="2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3"/>
    </row>
    <row r="64" spans="1:14" s="99" customFormat="1" ht="2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3"/>
    </row>
    <row r="65" spans="1:14" s="99" customFormat="1" ht="2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3"/>
    </row>
    <row r="66" spans="1:14" s="99" customFormat="1" ht="2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3"/>
    </row>
    <row r="67" spans="1:14" s="99" customFormat="1" ht="2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3"/>
    </row>
    <row r="68" spans="1:14" s="99" customFormat="1" ht="2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3"/>
    </row>
    <row r="69" spans="1:14" s="99" customFormat="1" ht="2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3"/>
    </row>
    <row r="70" spans="1:14" s="99" customFormat="1" ht="2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3"/>
    </row>
    <row r="71" spans="1:14" s="99" customFormat="1" ht="2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3"/>
    </row>
    <row r="72" spans="1:14" s="99" customFormat="1" ht="2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3"/>
    </row>
    <row r="73" spans="1:14" s="99" customFormat="1" ht="2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3"/>
    </row>
    <row r="74" spans="1:14" s="99" customFormat="1" ht="2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3"/>
    </row>
    <row r="75" spans="1:14" s="99" customFormat="1" ht="2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3"/>
    </row>
    <row r="76" spans="1:14" s="99" customFormat="1" ht="2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3"/>
    </row>
    <row r="77" spans="1:14" s="99" customFormat="1" ht="2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3"/>
    </row>
    <row r="78" spans="1:14" s="99" customFormat="1" ht="2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3"/>
    </row>
    <row r="79" spans="1:14" s="99" customFormat="1" ht="2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3"/>
    </row>
    <row r="80" spans="1:14" s="99" customFormat="1" ht="2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3"/>
    </row>
    <row r="81" spans="1:14" s="99" customFormat="1" ht="2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3"/>
    </row>
    <row r="82" spans="1:14" s="99" customFormat="1" ht="2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3"/>
    </row>
    <row r="83" spans="1:14" s="99" customFormat="1" ht="2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3"/>
    </row>
    <row r="84" spans="1:14" s="99" customFormat="1" ht="2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3"/>
    </row>
    <row r="85" spans="1:14" s="99" customFormat="1" ht="2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3"/>
    </row>
    <row r="86" spans="1:14" s="99" customFormat="1" ht="2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3"/>
    </row>
    <row r="87" spans="1:14" s="99" customFormat="1" ht="2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3"/>
    </row>
    <row r="88" spans="1:14" s="99" customFormat="1" ht="2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3"/>
    </row>
    <row r="89" spans="1:14" s="99" customFormat="1" ht="2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3"/>
    </row>
    <row r="90" spans="1:14" s="99" customFormat="1" ht="2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3"/>
    </row>
    <row r="91" spans="1:14" s="99" customFormat="1" ht="2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3"/>
    </row>
    <row r="92" spans="1:14" s="99" customFormat="1" ht="20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3"/>
    </row>
    <row r="93" spans="1:14" s="99" customFormat="1" ht="2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3"/>
    </row>
    <row r="94" spans="1:14" s="99" customFormat="1" ht="20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3"/>
    </row>
    <row r="95" spans="1:14" s="99" customFormat="1" ht="20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3"/>
    </row>
    <row r="96" spans="1:14" s="99" customFormat="1" ht="20.2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3"/>
    </row>
    <row r="97" spans="1:14" s="99" customFormat="1" ht="2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3"/>
    </row>
    <row r="98" spans="1:14" s="99" customFormat="1" ht="2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3"/>
    </row>
    <row r="99" spans="1:14" s="99" customFormat="1" ht="2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3"/>
    </row>
    <row r="100" spans="1:14" s="99" customFormat="1" ht="2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3"/>
    </row>
    <row r="101" spans="1:14" s="99" customFormat="1" ht="2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3"/>
    </row>
    <row r="102" spans="1:14" s="99" customFormat="1" ht="2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3"/>
    </row>
    <row r="103" spans="1:14" s="99" customFormat="1" ht="2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3"/>
    </row>
    <row r="104" spans="1:14" s="99" customFormat="1" ht="2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3"/>
    </row>
    <row r="105" spans="1:14" s="99" customFormat="1" ht="2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3"/>
    </row>
    <row r="106" spans="1:14" s="99" customFormat="1" ht="2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3"/>
    </row>
    <row r="107" spans="1:14" s="99" customFormat="1" ht="20.2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3"/>
    </row>
    <row r="108" spans="1:14" s="99" customFormat="1" ht="2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3"/>
    </row>
    <row r="109" spans="1:14" s="99" customFormat="1" ht="20.2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3"/>
    </row>
    <row r="110" spans="1:14" s="99" customFormat="1" ht="2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3"/>
    </row>
    <row r="111" spans="1:14" s="99" customFormat="1" ht="20.2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3"/>
    </row>
    <row r="112" spans="1:14" s="99" customFormat="1" ht="20.2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3"/>
    </row>
    <row r="113" spans="1:14" s="99" customFormat="1" ht="20.2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3"/>
    </row>
    <row r="114" spans="1:14" s="99" customFormat="1" ht="2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3"/>
    </row>
    <row r="115" spans="1:14" s="99" customFormat="1" ht="2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3"/>
    </row>
    <row r="116" spans="1:14" s="99" customFormat="1" ht="2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3"/>
    </row>
    <row r="117" spans="1:14" s="99" customFormat="1" ht="20.2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3"/>
    </row>
    <row r="118" spans="1:14" s="99" customFormat="1" ht="2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3"/>
    </row>
    <row r="119" spans="1:14" s="99" customFormat="1" ht="20.2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3"/>
    </row>
    <row r="120" spans="1:14" s="99" customFormat="1" ht="2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3"/>
    </row>
    <row r="121" spans="1:14" s="99" customFormat="1" ht="20.2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3"/>
    </row>
    <row r="122" spans="1:14" s="99" customFormat="1" ht="20.2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3"/>
    </row>
    <row r="123" spans="1:14" s="99" customFormat="1" ht="2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3"/>
    </row>
    <row r="124" spans="1:14" s="99" customFormat="1" ht="20.2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3"/>
    </row>
    <row r="125" spans="1:14" s="99" customFormat="1" ht="20.2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3"/>
    </row>
    <row r="126" spans="1:14" s="99" customFormat="1" ht="20.25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3"/>
    </row>
    <row r="127" spans="1:14" s="99" customFormat="1" ht="20.2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3"/>
    </row>
    <row r="128" spans="1:14" s="99" customFormat="1" ht="20.2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3"/>
    </row>
    <row r="129" spans="1:14" s="99" customFormat="1" ht="20.2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3"/>
    </row>
    <row r="130" spans="1:14" s="99" customFormat="1" ht="20.2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3"/>
    </row>
    <row r="131" spans="1:14" s="99" customFormat="1" ht="20.25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3"/>
    </row>
    <row r="132" spans="1:14" s="99" customFormat="1" ht="20.2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3"/>
    </row>
    <row r="133" spans="1:14" s="99" customFormat="1" ht="20.25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3"/>
    </row>
    <row r="134" spans="1:14" s="99" customFormat="1" ht="20.25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3"/>
    </row>
    <row r="135" spans="1:14" ht="20.2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3"/>
    </row>
    <row r="136" spans="1:14" ht="20.2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3"/>
    </row>
    <row r="137" spans="1:14" ht="20.25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3"/>
    </row>
    <row r="138" spans="1:14" ht="20.25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3"/>
    </row>
    <row r="139" spans="1:14" ht="20.25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3"/>
    </row>
    <row r="140" spans="1:14" ht="2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3"/>
    </row>
    <row r="141" spans="1:14" ht="20.2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3"/>
    </row>
    <row r="142" spans="1:14" ht="20.2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3"/>
    </row>
    <row r="143" spans="1:14" ht="20.25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3"/>
    </row>
    <row r="144" spans="1:14" ht="20.2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3"/>
    </row>
    <row r="145" spans="1:14" ht="20.2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3"/>
    </row>
    <row r="146" spans="1:14" ht="20.25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3"/>
    </row>
    <row r="147" spans="1:14" ht="20.25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3"/>
    </row>
    <row r="148" spans="1:14" ht="20.25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3"/>
    </row>
    <row r="150" spans="1:14" ht="18.75">
      <c r="A150" s="10"/>
    </row>
    <row r="151" spans="1:14" ht="18.75">
      <c r="A151" s="11"/>
    </row>
    <row r="152" spans="1:14" ht="18.75">
      <c r="A152" s="11"/>
    </row>
    <row r="153" spans="1:14" ht="18.75">
      <c r="A153" s="11"/>
    </row>
    <row r="154" spans="1:14" ht="18.75">
      <c r="A154" s="11"/>
    </row>
    <row r="155" spans="1:14" ht="18.75">
      <c r="A155" s="11"/>
    </row>
    <row r="156" spans="1:14" ht="18.75">
      <c r="A156" s="11"/>
    </row>
  </sheetData>
  <mergeCells count="18">
    <mergeCell ref="A1:N1"/>
    <mergeCell ref="A2:N2"/>
    <mergeCell ref="A26:N26"/>
    <mergeCell ref="A42:N42"/>
    <mergeCell ref="D5:M5"/>
    <mergeCell ref="D6:E6"/>
    <mergeCell ref="F6:G6"/>
    <mergeCell ref="H6:I6"/>
    <mergeCell ref="J6:K6"/>
    <mergeCell ref="L6:M6"/>
    <mergeCell ref="N5:N7"/>
    <mergeCell ref="B5:B7"/>
    <mergeCell ref="C5:C7"/>
    <mergeCell ref="A5:A7"/>
    <mergeCell ref="A8:N8"/>
    <mergeCell ref="A12:N12"/>
    <mergeCell ref="A14:N14"/>
    <mergeCell ref="A24:N24"/>
  </mergeCells>
  <printOptions horizontalCentered="1"/>
  <pageMargins left="0.15748031496062992" right="3.937007874015748E-2" top="0.39370078740157483" bottom="7.874015748031496E-2" header="0.31496062992125984" footer="0.15748031496062992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7"/>
  <sheetViews>
    <sheetView view="pageBreakPreview" zoomScale="60" workbookViewId="0">
      <selection activeCell="J40" sqref="J40"/>
    </sheetView>
  </sheetViews>
  <sheetFormatPr defaultRowHeight="14.25"/>
  <cols>
    <col min="1" max="1" width="7.625" customWidth="1"/>
    <col min="2" max="2" width="27.75" customWidth="1"/>
    <col min="3" max="3" width="18.25" customWidth="1"/>
    <col min="4" max="4" width="11.75" customWidth="1"/>
    <col min="5" max="5" width="10.75" customWidth="1"/>
    <col min="6" max="6" width="11.75" customWidth="1"/>
    <col min="7" max="7" width="10.75" customWidth="1"/>
    <col min="8" max="8" width="11.75" customWidth="1"/>
    <col min="9" max="9" width="10.75" customWidth="1"/>
    <col min="10" max="10" width="11.75" customWidth="1"/>
    <col min="11" max="11" width="10.75" customWidth="1"/>
    <col min="12" max="12" width="11.75" customWidth="1"/>
    <col min="13" max="13" width="10.75" customWidth="1"/>
    <col min="14" max="14" width="15.625" customWidth="1"/>
  </cols>
  <sheetData>
    <row r="1" spans="1:14" ht="27">
      <c r="A1" s="356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2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6.25">
      <c r="A3" s="65" t="s">
        <v>53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0.25">
      <c r="A5" s="322" t="s">
        <v>19</v>
      </c>
      <c r="B5" s="322" t="s">
        <v>20</v>
      </c>
      <c r="C5" s="322" t="s">
        <v>21</v>
      </c>
      <c r="D5" s="319" t="s">
        <v>386</v>
      </c>
      <c r="E5" s="319"/>
      <c r="F5" s="319"/>
      <c r="G5" s="319"/>
      <c r="H5" s="319"/>
      <c r="I5" s="319"/>
      <c r="J5" s="319"/>
      <c r="K5" s="319"/>
      <c r="L5" s="319"/>
      <c r="M5" s="319"/>
      <c r="N5" s="322" t="s">
        <v>22</v>
      </c>
    </row>
    <row r="6" spans="1:14" ht="20.25">
      <c r="A6" s="322"/>
      <c r="B6" s="322"/>
      <c r="C6" s="322"/>
      <c r="D6" s="319">
        <v>2565</v>
      </c>
      <c r="E6" s="319"/>
      <c r="F6" s="319">
        <v>2566</v>
      </c>
      <c r="G6" s="319"/>
      <c r="H6" s="319">
        <v>2567</v>
      </c>
      <c r="I6" s="319"/>
      <c r="J6" s="319">
        <v>2568</v>
      </c>
      <c r="K6" s="319"/>
      <c r="L6" s="319">
        <v>2569</v>
      </c>
      <c r="M6" s="319"/>
      <c r="N6" s="322"/>
    </row>
    <row r="7" spans="1:14" ht="18.75">
      <c r="A7" s="322"/>
      <c r="B7" s="322"/>
      <c r="C7" s="322"/>
      <c r="D7" s="12" t="s">
        <v>23</v>
      </c>
      <c r="E7" s="12" t="s">
        <v>24</v>
      </c>
      <c r="F7" s="12" t="s">
        <v>23</v>
      </c>
      <c r="G7" s="12" t="s">
        <v>24</v>
      </c>
      <c r="H7" s="12" t="s">
        <v>23</v>
      </c>
      <c r="I7" s="12" t="s">
        <v>24</v>
      </c>
      <c r="J7" s="12" t="s">
        <v>23</v>
      </c>
      <c r="K7" s="14" t="s">
        <v>24</v>
      </c>
      <c r="L7" s="12" t="s">
        <v>23</v>
      </c>
      <c r="M7" s="14" t="s">
        <v>24</v>
      </c>
      <c r="N7" s="322"/>
    </row>
    <row r="8" spans="1:14" s="58" customFormat="1" ht="20.25">
      <c r="A8" s="330" t="s">
        <v>25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</row>
    <row r="9" spans="1:14" s="58" customFormat="1" ht="20.25">
      <c r="A9" s="24"/>
      <c r="B9" s="40" t="s">
        <v>26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5"/>
    </row>
    <row r="10" spans="1:14" s="60" customFormat="1" ht="20.25">
      <c r="A10" s="329" t="s">
        <v>27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</row>
    <row r="11" spans="1:14" s="60" customFormat="1" ht="20.25">
      <c r="A11" s="24"/>
      <c r="B11" s="40" t="s">
        <v>26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1" customFormat="1" ht="20.25">
      <c r="A12" s="329" t="s">
        <v>28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</row>
    <row r="13" spans="1:14" s="1" customFormat="1" ht="20.25">
      <c r="A13" s="24"/>
      <c r="B13" s="40" t="s">
        <v>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s="1" customFormat="1" ht="20.25">
      <c r="A14" s="329" t="s">
        <v>30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</row>
    <row r="15" spans="1:14" s="1" customFormat="1" ht="20.25">
      <c r="A15" s="59"/>
      <c r="B15" s="40" t="s">
        <v>26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39"/>
    </row>
    <row r="16" spans="1:14" s="1" customFormat="1" ht="20.25">
      <c r="A16" s="329" t="s">
        <v>31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</row>
    <row r="17" spans="1:14" s="1" customFormat="1" ht="20.25">
      <c r="A17" s="59"/>
      <c r="B17" s="40" t="s">
        <v>26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39"/>
    </row>
    <row r="18" spans="1:14" s="36" customFormat="1" ht="21.75" customHeight="1">
      <c r="A18" s="142"/>
      <c r="B18" s="142" t="s">
        <v>51</v>
      </c>
      <c r="C18" s="142" t="s">
        <v>32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68"/>
    </row>
    <row r="19" spans="1:14" s="36" customFormat="1" ht="2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</row>
    <row r="20" spans="1:14" s="36" customFormat="1" ht="2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1:14" s="36" customFormat="1" ht="20.25">
      <c r="A21" s="10" t="s">
        <v>33</v>
      </c>
      <c r="B21" s="1"/>
      <c r="C21" s="1"/>
      <c r="D21" s="15"/>
      <c r="E21" s="1"/>
      <c r="F21" s="15"/>
      <c r="G21" s="1"/>
      <c r="H21" s="15"/>
      <c r="I21" s="1"/>
      <c r="J21" s="15"/>
      <c r="K21" s="1"/>
      <c r="L21" s="15"/>
      <c r="M21" s="61"/>
      <c r="N21" s="62"/>
    </row>
    <row r="22" spans="1:14" s="36" customFormat="1" ht="20.25">
      <c r="A22" s="11" t="s">
        <v>34</v>
      </c>
      <c r="B22" s="1"/>
      <c r="C22" s="1"/>
      <c r="D22" s="15"/>
      <c r="E22" s="1"/>
      <c r="F22" s="15"/>
      <c r="G22" s="1"/>
      <c r="H22" s="15"/>
      <c r="I22" s="1"/>
      <c r="J22" s="15"/>
      <c r="K22" s="1"/>
      <c r="L22" s="15"/>
      <c r="M22" s="61"/>
      <c r="N22" s="62"/>
    </row>
    <row r="23" spans="1:14" s="36" customFormat="1" ht="20.25">
      <c r="A23" s="11" t="s">
        <v>35</v>
      </c>
      <c r="B23" s="1"/>
      <c r="C23" s="1"/>
      <c r="D23" s="15"/>
      <c r="E23" s="1"/>
      <c r="F23" s="15"/>
      <c r="G23" s="1"/>
      <c r="H23" s="15"/>
      <c r="I23" s="1"/>
      <c r="J23" s="15"/>
      <c r="K23" s="1"/>
      <c r="L23" s="15"/>
      <c r="M23" s="61"/>
      <c r="N23" s="62"/>
    </row>
    <row r="24" spans="1:14" s="36" customFormat="1" ht="20.25">
      <c r="A24" s="11" t="s">
        <v>36</v>
      </c>
      <c r="B24" s="1"/>
      <c r="C24" s="1"/>
      <c r="D24" s="15"/>
      <c r="E24" s="1"/>
      <c r="F24" s="15"/>
      <c r="G24" s="1"/>
      <c r="H24" s="15"/>
      <c r="I24" s="1"/>
      <c r="J24" s="15"/>
      <c r="K24" s="1"/>
      <c r="L24" s="15"/>
      <c r="M24" s="61"/>
      <c r="N24" s="62"/>
    </row>
    <row r="25" spans="1:14" s="36" customFormat="1" ht="20.25">
      <c r="A25" s="11" t="s">
        <v>37</v>
      </c>
      <c r="B25" s="1"/>
      <c r="C25" s="1"/>
      <c r="D25" s="15"/>
      <c r="E25" s="1"/>
      <c r="F25" s="15"/>
      <c r="G25" s="1"/>
      <c r="H25" s="15"/>
      <c r="I25" s="1"/>
      <c r="J25" s="15"/>
      <c r="K25" s="1"/>
      <c r="L25" s="15"/>
      <c r="M25" s="61"/>
      <c r="N25" s="62"/>
    </row>
    <row r="26" spans="1:14" s="36" customFormat="1" ht="20.25">
      <c r="A26" s="11" t="s">
        <v>38</v>
      </c>
      <c r="B26" s="1"/>
      <c r="C26" s="1"/>
      <c r="D26" s="15"/>
      <c r="E26" s="1"/>
      <c r="F26" s="15"/>
      <c r="G26" s="1"/>
      <c r="H26" s="15"/>
      <c r="I26" s="1"/>
      <c r="J26" s="15"/>
      <c r="K26" s="1"/>
      <c r="L26" s="15"/>
      <c r="M26" s="61"/>
      <c r="N26" s="62"/>
    </row>
    <row r="27" spans="1:14" s="36" customFormat="1" ht="20.25">
      <c r="A27" s="11" t="s">
        <v>39</v>
      </c>
      <c r="B27" s="1"/>
      <c r="C27" s="1"/>
      <c r="D27" s="15"/>
      <c r="E27" s="1"/>
      <c r="F27" s="15"/>
      <c r="G27" s="1"/>
      <c r="H27" s="15"/>
      <c r="I27" s="1"/>
      <c r="J27" s="15"/>
      <c r="K27" s="1"/>
      <c r="L27" s="15"/>
      <c r="M27" s="61"/>
      <c r="N27" s="62"/>
    </row>
  </sheetData>
  <mergeCells count="16">
    <mergeCell ref="A1:N1"/>
    <mergeCell ref="A5:A7"/>
    <mergeCell ref="B5:B7"/>
    <mergeCell ref="C5:C7"/>
    <mergeCell ref="D5:M5"/>
    <mergeCell ref="N5:N7"/>
    <mergeCell ref="D6:E6"/>
    <mergeCell ref="F6:G6"/>
    <mergeCell ref="H6:I6"/>
    <mergeCell ref="A16:N16"/>
    <mergeCell ref="J6:K6"/>
    <mergeCell ref="L6:M6"/>
    <mergeCell ref="A8:N8"/>
    <mergeCell ref="A10:N10"/>
    <mergeCell ref="A12:N12"/>
    <mergeCell ref="A14:N14"/>
  </mergeCells>
  <printOptions horizontalCentered="1"/>
  <pageMargins left="0.27559055118110237" right="3.937007874015748E-2" top="0.39370078740157483" bottom="7.874015748031496E-2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N77"/>
  <sheetViews>
    <sheetView view="pageBreakPreview" zoomScaleNormal="90" zoomScaleSheetLayoutView="100" zoomScalePageLayoutView="20" workbookViewId="0">
      <pane ySplit="8" topLeftCell="A62" activePane="bottomLeft" state="frozen"/>
      <selection pane="bottomLeft" activeCell="A68" sqref="A68:XFD68"/>
    </sheetView>
  </sheetViews>
  <sheetFormatPr defaultColWidth="9" defaultRowHeight="15"/>
  <cols>
    <col min="1" max="1" width="8.375" style="242" customWidth="1"/>
    <col min="2" max="2" width="21.75" style="242" customWidth="1"/>
    <col min="3" max="3" width="25.125" style="242" customWidth="1"/>
    <col min="4" max="4" width="14" style="242" bestFit="1" customWidth="1"/>
    <col min="5" max="5" width="18.125" style="242" customWidth="1"/>
    <col min="6" max="6" width="14" style="242" bestFit="1" customWidth="1"/>
    <col min="7" max="7" width="16.75" style="242" customWidth="1"/>
    <col min="8" max="8" width="14" style="242" customWidth="1"/>
    <col min="9" max="9" width="15.875" style="242" customWidth="1"/>
    <col min="10" max="10" width="14" style="242" customWidth="1"/>
    <col min="11" max="11" width="16.375" style="242" customWidth="1"/>
    <col min="12" max="12" width="14" style="242" bestFit="1" customWidth="1"/>
    <col min="13" max="13" width="17" style="242" customWidth="1"/>
    <col min="14" max="14" width="16.375" style="242" customWidth="1"/>
    <col min="15" max="16384" width="9" style="242"/>
  </cols>
  <sheetData>
    <row r="1" spans="1:14" ht="27">
      <c r="A1" s="362"/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ht="20.25">
      <c r="A2" s="243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14" ht="27.75" customHeight="1">
      <c r="A3" s="358" t="s">
        <v>15</v>
      </c>
      <c r="B3" s="358"/>
      <c r="C3" s="358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s="246" customFormat="1" ht="26.25">
      <c r="A4" s="245" t="s">
        <v>54</v>
      </c>
    </row>
    <row r="5" spans="1:14" s="247" customFormat="1" ht="9.9499999999999993" customHeight="1"/>
    <row r="6" spans="1:14" ht="20.25" customHeight="1">
      <c r="A6" s="364" t="s">
        <v>19</v>
      </c>
      <c r="B6" s="364" t="s">
        <v>20</v>
      </c>
      <c r="C6" s="365" t="s">
        <v>21</v>
      </c>
      <c r="D6" s="368" t="s">
        <v>386</v>
      </c>
      <c r="E6" s="368"/>
      <c r="F6" s="368"/>
      <c r="G6" s="368"/>
      <c r="H6" s="368"/>
      <c r="I6" s="368"/>
      <c r="J6" s="368"/>
      <c r="K6" s="368"/>
      <c r="L6" s="368"/>
      <c r="M6" s="368"/>
      <c r="N6" s="364" t="s">
        <v>22</v>
      </c>
    </row>
    <row r="7" spans="1:14" ht="20.25">
      <c r="A7" s="364"/>
      <c r="B7" s="364"/>
      <c r="C7" s="366"/>
      <c r="D7" s="368">
        <v>2565</v>
      </c>
      <c r="E7" s="368"/>
      <c r="F7" s="368">
        <v>2566</v>
      </c>
      <c r="G7" s="368"/>
      <c r="H7" s="368">
        <v>2567</v>
      </c>
      <c r="I7" s="368"/>
      <c r="J7" s="368">
        <v>2568</v>
      </c>
      <c r="K7" s="368"/>
      <c r="L7" s="368">
        <v>2569</v>
      </c>
      <c r="M7" s="368"/>
      <c r="N7" s="364"/>
    </row>
    <row r="8" spans="1:14" ht="18.75" customHeight="1">
      <c r="A8" s="364"/>
      <c r="B8" s="364"/>
      <c r="C8" s="367"/>
      <c r="D8" s="248" t="s">
        <v>23</v>
      </c>
      <c r="E8" s="248" t="s">
        <v>24</v>
      </c>
      <c r="F8" s="248" t="s">
        <v>23</v>
      </c>
      <c r="G8" s="248" t="s">
        <v>24</v>
      </c>
      <c r="H8" s="248" t="s">
        <v>23</v>
      </c>
      <c r="I8" s="248" t="s">
        <v>24</v>
      </c>
      <c r="J8" s="248" t="s">
        <v>23</v>
      </c>
      <c r="K8" s="249" t="s">
        <v>24</v>
      </c>
      <c r="L8" s="248" t="s">
        <v>23</v>
      </c>
      <c r="M8" s="249" t="s">
        <v>24</v>
      </c>
      <c r="N8" s="364"/>
    </row>
    <row r="9" spans="1:14" s="247" customFormat="1" ht="20.25">
      <c r="A9" s="376" t="s">
        <v>25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8"/>
    </row>
    <row r="10" spans="1:14" s="247" customFormat="1" ht="324">
      <c r="A10" s="250" t="s">
        <v>46</v>
      </c>
      <c r="B10" s="251" t="s">
        <v>389</v>
      </c>
      <c r="C10" s="251" t="s">
        <v>449</v>
      </c>
      <c r="D10" s="252">
        <v>1822200</v>
      </c>
      <c r="E10" s="251" t="s">
        <v>450</v>
      </c>
      <c r="F10" s="252">
        <v>1822200</v>
      </c>
      <c r="G10" s="251" t="s">
        <v>450</v>
      </c>
      <c r="H10" s="252">
        <v>1822200</v>
      </c>
      <c r="I10" s="251" t="s">
        <v>450</v>
      </c>
      <c r="J10" s="252">
        <v>1822200</v>
      </c>
      <c r="K10" s="251" t="s">
        <v>450</v>
      </c>
      <c r="L10" s="252">
        <v>1822200</v>
      </c>
      <c r="M10" s="251" t="s">
        <v>450</v>
      </c>
      <c r="N10" s="251" t="s">
        <v>390</v>
      </c>
    </row>
    <row r="11" spans="1:14" s="256" customFormat="1" ht="162">
      <c r="A11" s="250" t="s">
        <v>46</v>
      </c>
      <c r="B11" s="253" t="s">
        <v>140</v>
      </c>
      <c r="C11" s="253" t="s">
        <v>142</v>
      </c>
      <c r="D11" s="254">
        <v>2314800</v>
      </c>
      <c r="E11" s="253" t="s">
        <v>98</v>
      </c>
      <c r="F11" s="255">
        <v>2314800</v>
      </c>
      <c r="G11" s="253" t="s">
        <v>98</v>
      </c>
      <c r="H11" s="255">
        <v>2314800</v>
      </c>
      <c r="I11" s="253" t="s">
        <v>98</v>
      </c>
      <c r="J11" s="255">
        <v>2314800</v>
      </c>
      <c r="K11" s="253" t="s">
        <v>98</v>
      </c>
      <c r="L11" s="255">
        <v>2314800</v>
      </c>
      <c r="M11" s="253" t="s">
        <v>98</v>
      </c>
      <c r="N11" s="253" t="s">
        <v>391</v>
      </c>
    </row>
    <row r="12" spans="1:14" s="256" customFormat="1" ht="107.25" customHeight="1">
      <c r="A12" s="257"/>
      <c r="B12" s="258" t="s">
        <v>141</v>
      </c>
      <c r="C12" s="258" t="s">
        <v>143</v>
      </c>
      <c r="D12" s="259"/>
      <c r="E12" s="258"/>
      <c r="F12" s="260"/>
      <c r="G12" s="258"/>
      <c r="H12" s="260"/>
      <c r="I12" s="258"/>
      <c r="J12" s="260"/>
      <c r="K12" s="258"/>
      <c r="L12" s="260"/>
      <c r="M12" s="258"/>
      <c r="N12" s="258"/>
    </row>
    <row r="13" spans="1:14" s="261" customFormat="1" ht="222.75">
      <c r="A13" s="257"/>
      <c r="B13" s="258" t="s">
        <v>187</v>
      </c>
      <c r="C13" s="258" t="s">
        <v>144</v>
      </c>
      <c r="D13" s="259"/>
      <c r="E13" s="258"/>
      <c r="F13" s="260"/>
      <c r="G13" s="258"/>
      <c r="H13" s="260"/>
      <c r="I13" s="258"/>
      <c r="J13" s="260"/>
      <c r="K13" s="258"/>
      <c r="L13" s="260"/>
      <c r="M13" s="258"/>
      <c r="N13" s="258"/>
    </row>
    <row r="14" spans="1:14" s="261" customFormat="1" ht="121.5">
      <c r="A14" s="257"/>
      <c r="B14" s="258" t="s">
        <v>147</v>
      </c>
      <c r="C14" s="258" t="s">
        <v>145</v>
      </c>
      <c r="D14" s="259"/>
      <c r="E14" s="258"/>
      <c r="F14" s="260"/>
      <c r="G14" s="258"/>
      <c r="H14" s="260"/>
      <c r="I14" s="258"/>
      <c r="J14" s="260"/>
      <c r="K14" s="258"/>
      <c r="L14" s="260"/>
      <c r="M14" s="258"/>
      <c r="N14" s="258"/>
    </row>
    <row r="15" spans="1:14" s="261" customFormat="1" ht="243">
      <c r="A15" s="257"/>
      <c r="B15" s="258" t="s">
        <v>148</v>
      </c>
      <c r="C15" s="258" t="s">
        <v>146</v>
      </c>
      <c r="D15" s="259"/>
      <c r="E15" s="258"/>
      <c r="F15" s="260"/>
      <c r="G15" s="258"/>
      <c r="H15" s="260"/>
      <c r="I15" s="258"/>
      <c r="J15" s="260"/>
      <c r="K15" s="258"/>
      <c r="L15" s="260"/>
      <c r="M15" s="258"/>
      <c r="N15" s="258"/>
    </row>
    <row r="16" spans="1:14" s="261" customFormat="1" ht="101.25">
      <c r="A16" s="257"/>
      <c r="B16" s="258" t="s">
        <v>149</v>
      </c>
      <c r="C16" s="258"/>
      <c r="D16" s="259"/>
      <c r="E16" s="258"/>
      <c r="F16" s="260"/>
      <c r="G16" s="258"/>
      <c r="H16" s="260"/>
      <c r="I16" s="258"/>
      <c r="J16" s="260"/>
      <c r="K16" s="258"/>
      <c r="L16" s="260"/>
      <c r="M16" s="258"/>
      <c r="N16" s="258"/>
    </row>
    <row r="17" spans="1:14" s="261" customFormat="1" ht="101.25">
      <c r="A17" s="262"/>
      <c r="B17" s="263" t="s">
        <v>150</v>
      </c>
      <c r="C17" s="263"/>
      <c r="D17" s="264"/>
      <c r="E17" s="263"/>
      <c r="F17" s="265"/>
      <c r="G17" s="263"/>
      <c r="H17" s="265"/>
      <c r="I17" s="263"/>
      <c r="J17" s="265"/>
      <c r="K17" s="263"/>
      <c r="L17" s="265"/>
      <c r="M17" s="263"/>
      <c r="N17" s="263"/>
    </row>
    <row r="18" spans="1:14" s="261" customFormat="1" ht="162">
      <c r="A18" s="257" t="s">
        <v>46</v>
      </c>
      <c r="B18" s="258" t="s">
        <v>151</v>
      </c>
      <c r="C18" s="266" t="s">
        <v>137</v>
      </c>
      <c r="D18" s="267">
        <v>275700</v>
      </c>
      <c r="E18" s="258" t="s">
        <v>98</v>
      </c>
      <c r="F18" s="268">
        <v>275700</v>
      </c>
      <c r="G18" s="258" t="s">
        <v>98</v>
      </c>
      <c r="H18" s="268">
        <v>275700</v>
      </c>
      <c r="I18" s="258" t="s">
        <v>98</v>
      </c>
      <c r="J18" s="268">
        <v>275700</v>
      </c>
      <c r="K18" s="258" t="s">
        <v>98</v>
      </c>
      <c r="L18" s="268">
        <v>275700</v>
      </c>
      <c r="M18" s="258" t="s">
        <v>98</v>
      </c>
      <c r="N18" s="258" t="s">
        <v>392</v>
      </c>
    </row>
    <row r="19" spans="1:14" s="261" customFormat="1" ht="60.75">
      <c r="A19" s="257"/>
      <c r="B19" s="258" t="s">
        <v>152</v>
      </c>
      <c r="C19" s="266"/>
      <c r="D19" s="267"/>
      <c r="E19" s="258"/>
      <c r="F19" s="268"/>
      <c r="G19" s="258"/>
      <c r="H19" s="268"/>
      <c r="I19" s="258"/>
      <c r="J19" s="268"/>
      <c r="K19" s="258"/>
      <c r="L19" s="268"/>
      <c r="M19" s="258"/>
      <c r="N19" s="258"/>
    </row>
    <row r="20" spans="1:14" s="261" customFormat="1" ht="81">
      <c r="A20" s="257"/>
      <c r="B20" s="258" t="s">
        <v>153</v>
      </c>
      <c r="C20" s="266"/>
      <c r="D20" s="267"/>
      <c r="E20" s="258"/>
      <c r="F20" s="268"/>
      <c r="G20" s="258"/>
      <c r="H20" s="268"/>
      <c r="I20" s="258"/>
      <c r="J20" s="268"/>
      <c r="K20" s="258"/>
      <c r="L20" s="268"/>
      <c r="M20" s="258"/>
      <c r="N20" s="258"/>
    </row>
    <row r="21" spans="1:14" s="261" customFormat="1" ht="268.5" customHeight="1">
      <c r="A21" s="257"/>
      <c r="B21" s="258" t="s">
        <v>154</v>
      </c>
      <c r="C21" s="266"/>
      <c r="D21" s="267"/>
      <c r="E21" s="258"/>
      <c r="F21" s="268"/>
      <c r="G21" s="258"/>
      <c r="H21" s="268"/>
      <c r="I21" s="258"/>
      <c r="J21" s="268"/>
      <c r="K21" s="258"/>
      <c r="L21" s="268"/>
      <c r="M21" s="258"/>
      <c r="N21" s="258"/>
    </row>
    <row r="22" spans="1:14" s="261" customFormat="1" ht="104.25" customHeight="1">
      <c r="A22" s="257"/>
      <c r="B22" s="258" t="s">
        <v>155</v>
      </c>
      <c r="C22" s="266"/>
      <c r="D22" s="267"/>
      <c r="E22" s="258"/>
      <c r="F22" s="268"/>
      <c r="G22" s="258"/>
      <c r="H22" s="268"/>
      <c r="I22" s="258"/>
      <c r="J22" s="268"/>
      <c r="K22" s="258"/>
      <c r="L22" s="268"/>
      <c r="M22" s="258"/>
      <c r="N22" s="258"/>
    </row>
    <row r="23" spans="1:14" s="261" customFormat="1" ht="243">
      <c r="A23" s="257"/>
      <c r="B23" s="258" t="s">
        <v>156</v>
      </c>
      <c r="C23" s="266"/>
      <c r="D23" s="267"/>
      <c r="E23" s="258"/>
      <c r="F23" s="268"/>
      <c r="G23" s="258"/>
      <c r="H23" s="268"/>
      <c r="I23" s="258"/>
      <c r="J23" s="268"/>
      <c r="K23" s="258"/>
      <c r="L23" s="268"/>
      <c r="M23" s="258"/>
      <c r="N23" s="258"/>
    </row>
    <row r="24" spans="1:14" s="261" customFormat="1" ht="121.5">
      <c r="A24" s="257"/>
      <c r="B24" s="258" t="s">
        <v>157</v>
      </c>
      <c r="C24" s="266"/>
      <c r="D24" s="267"/>
      <c r="E24" s="258"/>
      <c r="F24" s="268"/>
      <c r="G24" s="258"/>
      <c r="H24" s="268"/>
      <c r="I24" s="258"/>
      <c r="J24" s="268"/>
      <c r="K24" s="258"/>
      <c r="L24" s="268"/>
      <c r="M24" s="258"/>
      <c r="N24" s="258"/>
    </row>
    <row r="25" spans="1:14" s="256" customFormat="1" ht="101.25">
      <c r="A25" s="262"/>
      <c r="B25" s="263" t="s">
        <v>158</v>
      </c>
      <c r="C25" s="269"/>
      <c r="D25" s="270"/>
      <c r="E25" s="263"/>
      <c r="F25" s="271"/>
      <c r="G25" s="263"/>
      <c r="H25" s="271"/>
      <c r="I25" s="263"/>
      <c r="J25" s="271"/>
      <c r="K25" s="263"/>
      <c r="L25" s="271"/>
      <c r="M25" s="263"/>
      <c r="N25" s="263"/>
    </row>
    <row r="26" spans="1:14" s="247" customFormat="1" ht="182.25" customHeight="1">
      <c r="A26" s="250" t="s">
        <v>46</v>
      </c>
      <c r="B26" s="253" t="s">
        <v>159</v>
      </c>
      <c r="C26" s="272" t="s">
        <v>394</v>
      </c>
      <c r="D26" s="254">
        <f>SUM(D11:D18)</f>
        <v>2590500</v>
      </c>
      <c r="E26" s="359" t="s">
        <v>451</v>
      </c>
      <c r="F26" s="255">
        <f>SUM(F11:F18)</f>
        <v>2590500</v>
      </c>
      <c r="G26" s="253" t="s">
        <v>98</v>
      </c>
      <c r="H26" s="255">
        <f>SUM(H11:H18)</f>
        <v>2590500</v>
      </c>
      <c r="I26" s="253" t="s">
        <v>98</v>
      </c>
      <c r="J26" s="255">
        <f>SUM(J11:J18)</f>
        <v>2590500</v>
      </c>
      <c r="K26" s="253" t="s">
        <v>98</v>
      </c>
      <c r="L26" s="255">
        <f>SUM(L11:L18)</f>
        <v>2590500</v>
      </c>
      <c r="M26" s="253" t="s">
        <v>98</v>
      </c>
      <c r="N26" s="273" t="s">
        <v>393</v>
      </c>
    </row>
    <row r="27" spans="1:14" s="247" customFormat="1" ht="60.75">
      <c r="A27" s="257"/>
      <c r="B27" s="258" t="s">
        <v>152</v>
      </c>
      <c r="C27" s="266"/>
      <c r="D27" s="267"/>
      <c r="E27" s="360"/>
      <c r="F27" s="268"/>
      <c r="G27" s="258"/>
      <c r="H27" s="268"/>
      <c r="I27" s="258"/>
      <c r="J27" s="268"/>
      <c r="K27" s="258"/>
      <c r="L27" s="268"/>
      <c r="M27" s="258"/>
      <c r="N27" s="258"/>
    </row>
    <row r="28" spans="1:14" s="247" customFormat="1" ht="81">
      <c r="A28" s="257"/>
      <c r="B28" s="258" t="s">
        <v>153</v>
      </c>
      <c r="C28" s="266"/>
      <c r="D28" s="267"/>
      <c r="E28" s="360"/>
      <c r="F28" s="268"/>
      <c r="G28" s="258"/>
      <c r="H28" s="268"/>
      <c r="I28" s="258"/>
      <c r="J28" s="268"/>
      <c r="K28" s="258"/>
      <c r="L28" s="268"/>
      <c r="M28" s="258"/>
      <c r="N28" s="258"/>
    </row>
    <row r="29" spans="1:14" ht="283.5" customHeight="1">
      <c r="A29" s="257"/>
      <c r="B29" s="258" t="s">
        <v>154</v>
      </c>
      <c r="C29" s="266"/>
      <c r="D29" s="267"/>
      <c r="E29" s="359" t="s">
        <v>452</v>
      </c>
      <c r="F29" s="268"/>
      <c r="G29" s="258"/>
      <c r="H29" s="268"/>
      <c r="I29" s="258"/>
      <c r="J29" s="268"/>
      <c r="K29" s="258"/>
      <c r="L29" s="268"/>
      <c r="M29" s="258"/>
      <c r="N29" s="258"/>
    </row>
    <row r="30" spans="1:14" ht="121.5">
      <c r="A30" s="257"/>
      <c r="B30" s="258" t="s">
        <v>155</v>
      </c>
      <c r="C30" s="266"/>
      <c r="D30" s="267"/>
      <c r="E30" s="360"/>
      <c r="F30" s="268"/>
      <c r="G30" s="258"/>
      <c r="H30" s="268"/>
      <c r="I30" s="258"/>
      <c r="J30" s="268"/>
      <c r="K30" s="258"/>
      <c r="L30" s="268"/>
      <c r="M30" s="258"/>
      <c r="N30" s="258"/>
    </row>
    <row r="31" spans="1:14" ht="243">
      <c r="A31" s="257"/>
      <c r="B31" s="258" t="s">
        <v>156</v>
      </c>
      <c r="C31" s="266"/>
      <c r="D31" s="267"/>
      <c r="E31" s="360"/>
      <c r="F31" s="268"/>
      <c r="G31" s="258"/>
      <c r="H31" s="268"/>
      <c r="I31" s="258"/>
      <c r="J31" s="268"/>
      <c r="K31" s="258"/>
      <c r="L31" s="268"/>
      <c r="M31" s="258"/>
      <c r="N31" s="258"/>
    </row>
    <row r="32" spans="1:14" ht="121.5">
      <c r="A32" s="257"/>
      <c r="B32" s="258" t="s">
        <v>157</v>
      </c>
      <c r="C32" s="266"/>
      <c r="D32" s="267"/>
      <c r="E32" s="258"/>
      <c r="F32" s="268"/>
      <c r="G32" s="258"/>
      <c r="H32" s="268"/>
      <c r="I32" s="258"/>
      <c r="J32" s="268"/>
      <c r="K32" s="258"/>
      <c r="L32" s="268"/>
      <c r="M32" s="258"/>
      <c r="N32" s="258"/>
    </row>
    <row r="33" spans="1:14" ht="101.25">
      <c r="A33" s="262"/>
      <c r="B33" s="263" t="s">
        <v>158</v>
      </c>
      <c r="C33" s="269"/>
      <c r="D33" s="267"/>
      <c r="E33" s="263"/>
      <c r="F33" s="268"/>
      <c r="G33" s="263"/>
      <c r="H33" s="268"/>
      <c r="I33" s="263"/>
      <c r="J33" s="268"/>
      <c r="K33" s="263"/>
      <c r="L33" s="268"/>
      <c r="M33" s="263"/>
      <c r="N33" s="263"/>
    </row>
    <row r="34" spans="1:14" ht="162">
      <c r="A34" s="250" t="s">
        <v>46</v>
      </c>
      <c r="B34" s="253" t="s">
        <v>460</v>
      </c>
      <c r="C34" s="274" t="s">
        <v>138</v>
      </c>
      <c r="D34" s="254">
        <v>680000</v>
      </c>
      <c r="E34" s="253" t="s">
        <v>98</v>
      </c>
      <c r="F34" s="254">
        <v>680000</v>
      </c>
      <c r="G34" s="253" t="s">
        <v>98</v>
      </c>
      <c r="H34" s="254">
        <v>680000</v>
      </c>
      <c r="I34" s="253" t="s">
        <v>98</v>
      </c>
      <c r="J34" s="254">
        <v>680000</v>
      </c>
      <c r="K34" s="253" t="s">
        <v>98</v>
      </c>
      <c r="L34" s="254">
        <v>680000</v>
      </c>
      <c r="M34" s="253" t="s">
        <v>98</v>
      </c>
      <c r="N34" s="274" t="s">
        <v>138</v>
      </c>
    </row>
    <row r="35" spans="1:14" ht="60.75">
      <c r="A35" s="257"/>
      <c r="B35" s="258" t="s">
        <v>160</v>
      </c>
      <c r="C35" s="266"/>
      <c r="D35" s="267"/>
      <c r="E35" s="258"/>
      <c r="F35" s="268"/>
      <c r="G35" s="258"/>
      <c r="H35" s="268"/>
      <c r="I35" s="258"/>
      <c r="J35" s="268"/>
      <c r="K35" s="258"/>
      <c r="L35" s="268"/>
      <c r="M35" s="258"/>
      <c r="N35" s="266"/>
    </row>
    <row r="36" spans="1:14" ht="81">
      <c r="A36" s="257"/>
      <c r="B36" s="258" t="s">
        <v>161</v>
      </c>
      <c r="C36" s="266"/>
      <c r="D36" s="267"/>
      <c r="E36" s="258"/>
      <c r="F36" s="268"/>
      <c r="G36" s="258"/>
      <c r="H36" s="268"/>
      <c r="I36" s="258"/>
      <c r="J36" s="268"/>
      <c r="K36" s="258"/>
      <c r="L36" s="268"/>
      <c r="M36" s="258"/>
      <c r="N36" s="266"/>
    </row>
    <row r="37" spans="1:14" ht="141.75">
      <c r="A37" s="257"/>
      <c r="B37" s="258" t="s">
        <v>462</v>
      </c>
      <c r="C37" s="266"/>
      <c r="D37" s="267"/>
      <c r="E37" s="258"/>
      <c r="F37" s="268"/>
      <c r="G37" s="258"/>
      <c r="H37" s="268"/>
      <c r="I37" s="258"/>
      <c r="J37" s="268"/>
      <c r="K37" s="258"/>
      <c r="L37" s="268"/>
      <c r="M37" s="258"/>
      <c r="N37" s="266"/>
    </row>
    <row r="38" spans="1:14" ht="121.5">
      <c r="A38" s="262"/>
      <c r="B38" s="263" t="s">
        <v>463</v>
      </c>
      <c r="C38" s="269"/>
      <c r="D38" s="270"/>
      <c r="E38" s="263"/>
      <c r="F38" s="271"/>
      <c r="G38" s="263"/>
      <c r="H38" s="271"/>
      <c r="I38" s="263"/>
      <c r="J38" s="271"/>
      <c r="K38" s="263"/>
      <c r="L38" s="271"/>
      <c r="M38" s="263"/>
      <c r="N38" s="269"/>
    </row>
    <row r="39" spans="1:14" ht="101.25">
      <c r="A39" s="257"/>
      <c r="B39" s="258" t="s">
        <v>461</v>
      </c>
      <c r="C39" s="266"/>
      <c r="D39" s="267"/>
      <c r="E39" s="258"/>
      <c r="F39" s="268"/>
      <c r="G39" s="258"/>
      <c r="H39" s="268"/>
      <c r="I39" s="258"/>
      <c r="J39" s="268"/>
      <c r="K39" s="258"/>
      <c r="L39" s="268"/>
      <c r="M39" s="258"/>
      <c r="N39" s="266"/>
    </row>
    <row r="40" spans="1:14" ht="121.5">
      <c r="A40" s="262"/>
      <c r="B40" s="263" t="s">
        <v>464</v>
      </c>
      <c r="C40" s="269"/>
      <c r="D40" s="270"/>
      <c r="E40" s="263"/>
      <c r="F40" s="271"/>
      <c r="G40" s="263"/>
      <c r="H40" s="271"/>
      <c r="I40" s="263"/>
      <c r="J40" s="271"/>
      <c r="K40" s="263"/>
      <c r="L40" s="271"/>
      <c r="M40" s="263"/>
      <c r="N40" s="269"/>
    </row>
    <row r="41" spans="1:14" ht="162">
      <c r="A41" s="250" t="s">
        <v>46</v>
      </c>
      <c r="B41" s="253" t="s">
        <v>465</v>
      </c>
      <c r="C41" s="250" t="s">
        <v>139</v>
      </c>
      <c r="D41" s="254">
        <v>385600</v>
      </c>
      <c r="E41" s="253" t="s">
        <v>98</v>
      </c>
      <c r="F41" s="255">
        <v>385600</v>
      </c>
      <c r="G41" s="253" t="s">
        <v>98</v>
      </c>
      <c r="H41" s="255">
        <v>385600</v>
      </c>
      <c r="I41" s="253" t="s">
        <v>98</v>
      </c>
      <c r="J41" s="255">
        <v>385600</v>
      </c>
      <c r="K41" s="253" t="s">
        <v>98</v>
      </c>
      <c r="L41" s="255">
        <v>385600</v>
      </c>
      <c r="M41" s="253" t="s">
        <v>98</v>
      </c>
      <c r="N41" s="250" t="s">
        <v>139</v>
      </c>
    </row>
    <row r="42" spans="1:14" ht="81">
      <c r="A42" s="257"/>
      <c r="B42" s="258" t="s">
        <v>466</v>
      </c>
      <c r="C42" s="266"/>
      <c r="D42" s="267"/>
      <c r="E42" s="258"/>
      <c r="F42" s="268"/>
      <c r="G42" s="258"/>
      <c r="H42" s="268"/>
      <c r="I42" s="258"/>
      <c r="J42" s="268"/>
      <c r="K42" s="258"/>
      <c r="L42" s="268"/>
      <c r="M42" s="258"/>
      <c r="N42" s="266"/>
    </row>
    <row r="43" spans="1:14" ht="102" customHeight="1">
      <c r="A43" s="257"/>
      <c r="B43" s="258" t="s">
        <v>467</v>
      </c>
      <c r="C43" s="266"/>
      <c r="D43" s="267"/>
      <c r="E43" s="258"/>
      <c r="F43" s="268"/>
      <c r="G43" s="258"/>
      <c r="H43" s="268"/>
      <c r="I43" s="258"/>
      <c r="J43" s="268"/>
      <c r="K43" s="258"/>
      <c r="L43" s="268"/>
      <c r="M43" s="258"/>
      <c r="N43" s="266"/>
    </row>
    <row r="44" spans="1:14" ht="141.75">
      <c r="A44" s="257"/>
      <c r="B44" s="258" t="s">
        <v>468</v>
      </c>
      <c r="C44" s="266"/>
      <c r="D44" s="267"/>
      <c r="E44" s="258"/>
      <c r="F44" s="268"/>
      <c r="G44" s="258"/>
      <c r="H44" s="268"/>
      <c r="I44" s="258"/>
      <c r="J44" s="268"/>
      <c r="K44" s="258"/>
      <c r="L44" s="268"/>
      <c r="M44" s="258"/>
      <c r="N44" s="266"/>
    </row>
    <row r="45" spans="1:14" ht="121.5">
      <c r="A45" s="257"/>
      <c r="B45" s="258" t="s">
        <v>469</v>
      </c>
      <c r="C45" s="266"/>
      <c r="D45" s="267"/>
      <c r="E45" s="258"/>
      <c r="F45" s="268"/>
      <c r="G45" s="258"/>
      <c r="H45" s="268"/>
      <c r="I45" s="258"/>
      <c r="J45" s="268"/>
      <c r="K45" s="258"/>
      <c r="L45" s="268"/>
      <c r="M45" s="258"/>
      <c r="N45" s="266"/>
    </row>
    <row r="46" spans="1:14" ht="121.5">
      <c r="A46" s="257"/>
      <c r="B46" s="258" t="s">
        <v>470</v>
      </c>
      <c r="C46" s="266"/>
      <c r="D46" s="267"/>
      <c r="E46" s="258"/>
      <c r="F46" s="268"/>
      <c r="G46" s="258"/>
      <c r="H46" s="268"/>
      <c r="I46" s="258"/>
      <c r="J46" s="268"/>
      <c r="K46" s="258"/>
      <c r="L46" s="268"/>
      <c r="M46" s="258"/>
      <c r="N46" s="266"/>
    </row>
    <row r="47" spans="1:14" ht="101.25">
      <c r="A47" s="262"/>
      <c r="B47" s="263" t="s">
        <v>162</v>
      </c>
      <c r="C47" s="269"/>
      <c r="D47" s="270"/>
      <c r="E47" s="263"/>
      <c r="F47" s="271"/>
      <c r="G47" s="263"/>
      <c r="H47" s="271"/>
      <c r="I47" s="263"/>
      <c r="J47" s="271"/>
      <c r="K47" s="263"/>
      <c r="L47" s="271"/>
      <c r="M47" s="263"/>
      <c r="N47" s="269"/>
    </row>
    <row r="48" spans="1:14" ht="81">
      <c r="A48" s="275" t="s">
        <v>46</v>
      </c>
      <c r="B48" s="276" t="s">
        <v>294</v>
      </c>
      <c r="C48" s="276" t="s">
        <v>453</v>
      </c>
      <c r="D48" s="277">
        <v>30000</v>
      </c>
      <c r="E48" s="276" t="s">
        <v>453</v>
      </c>
      <c r="F48" s="278"/>
      <c r="G48" s="276"/>
      <c r="H48" s="278"/>
      <c r="I48" s="276"/>
      <c r="J48" s="278"/>
      <c r="K48" s="276"/>
      <c r="L48" s="278"/>
      <c r="M48" s="276"/>
      <c r="N48" s="276" t="s">
        <v>45</v>
      </c>
    </row>
    <row r="49" spans="1:14" ht="60.75">
      <c r="A49" s="275" t="s">
        <v>46</v>
      </c>
      <c r="B49" s="276" t="s">
        <v>358</v>
      </c>
      <c r="C49" s="279"/>
      <c r="D49" s="280"/>
      <c r="E49" s="279"/>
      <c r="F49" s="279"/>
      <c r="G49" s="279"/>
      <c r="H49" s="281">
        <v>50000</v>
      </c>
      <c r="I49" s="279"/>
      <c r="J49" s="281">
        <v>50000</v>
      </c>
      <c r="K49" s="279"/>
      <c r="L49" s="279"/>
      <c r="M49" s="279"/>
      <c r="N49" s="282" t="s">
        <v>385</v>
      </c>
    </row>
    <row r="50" spans="1:14" ht="60.75">
      <c r="A50" s="283" t="s">
        <v>46</v>
      </c>
      <c r="B50" s="276" t="s">
        <v>359</v>
      </c>
      <c r="C50" s="284"/>
      <c r="D50" s="284"/>
      <c r="E50" s="284"/>
      <c r="F50" s="284"/>
      <c r="G50" s="284"/>
      <c r="H50" s="281">
        <v>200000</v>
      </c>
      <c r="I50" s="284"/>
      <c r="J50" s="281">
        <v>200000</v>
      </c>
      <c r="K50" s="284"/>
      <c r="L50" s="285"/>
      <c r="M50" s="284"/>
      <c r="N50" s="282" t="s">
        <v>385</v>
      </c>
    </row>
    <row r="51" spans="1:14" ht="81">
      <c r="A51" s="283" t="s">
        <v>46</v>
      </c>
      <c r="B51" s="286" t="s">
        <v>360</v>
      </c>
      <c r="C51" s="287"/>
      <c r="D51" s="287"/>
      <c r="E51" s="287"/>
      <c r="F51" s="281">
        <v>200000</v>
      </c>
      <c r="G51" s="276" t="s">
        <v>361</v>
      </c>
      <c r="H51" s="281">
        <v>200000</v>
      </c>
      <c r="I51" s="276" t="s">
        <v>361</v>
      </c>
      <c r="J51" s="281">
        <v>200000</v>
      </c>
      <c r="K51" s="276" t="s">
        <v>361</v>
      </c>
      <c r="L51" s="281">
        <v>200000</v>
      </c>
      <c r="M51" s="276" t="s">
        <v>361</v>
      </c>
      <c r="N51" s="282" t="s">
        <v>385</v>
      </c>
    </row>
    <row r="52" spans="1:14" ht="81">
      <c r="A52" s="283" t="s">
        <v>46</v>
      </c>
      <c r="B52" s="276" t="s">
        <v>362</v>
      </c>
      <c r="C52" s="276" t="s">
        <v>363</v>
      </c>
      <c r="D52" s="281"/>
      <c r="E52" s="276"/>
      <c r="F52" s="281">
        <v>500000</v>
      </c>
      <c r="G52" s="276" t="s">
        <v>364</v>
      </c>
      <c r="H52" s="281">
        <v>500000</v>
      </c>
      <c r="I52" s="276" t="s">
        <v>364</v>
      </c>
      <c r="J52" s="281">
        <v>500000</v>
      </c>
      <c r="K52" s="276" t="s">
        <v>364</v>
      </c>
      <c r="L52" s="281">
        <v>500000</v>
      </c>
      <c r="M52" s="276" t="s">
        <v>364</v>
      </c>
      <c r="N52" s="282" t="s">
        <v>385</v>
      </c>
    </row>
    <row r="53" spans="1:14" ht="20.25">
      <c r="A53" s="373" t="s">
        <v>27</v>
      </c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5"/>
    </row>
    <row r="54" spans="1:14" ht="20.25">
      <c r="A54" s="288"/>
      <c r="B54" s="289" t="s">
        <v>26</v>
      </c>
      <c r="C54" s="290"/>
      <c r="D54" s="291"/>
      <c r="E54" s="251"/>
      <c r="F54" s="251"/>
      <c r="G54" s="251"/>
      <c r="H54" s="251"/>
      <c r="I54" s="251"/>
      <c r="J54" s="251"/>
      <c r="K54" s="292"/>
      <c r="L54" s="251"/>
      <c r="M54" s="292"/>
      <c r="N54" s="251"/>
    </row>
    <row r="55" spans="1:14" ht="20.25">
      <c r="A55" s="370" t="s">
        <v>28</v>
      </c>
      <c r="B55" s="371"/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2"/>
    </row>
    <row r="56" spans="1:14" ht="81">
      <c r="A56" s="291" t="s">
        <v>46</v>
      </c>
      <c r="B56" s="276" t="s">
        <v>136</v>
      </c>
      <c r="C56" s="276" t="s">
        <v>135</v>
      </c>
      <c r="D56" s="293">
        <v>40000</v>
      </c>
      <c r="E56" s="276" t="s">
        <v>135</v>
      </c>
      <c r="F56" s="293">
        <v>40000</v>
      </c>
      <c r="G56" s="276" t="s">
        <v>135</v>
      </c>
      <c r="H56" s="293">
        <v>40000</v>
      </c>
      <c r="I56" s="276" t="s">
        <v>135</v>
      </c>
      <c r="J56" s="293">
        <v>40000</v>
      </c>
      <c r="K56" s="276" t="s">
        <v>135</v>
      </c>
      <c r="L56" s="293">
        <v>40000</v>
      </c>
      <c r="M56" s="276" t="s">
        <v>135</v>
      </c>
      <c r="N56" s="276" t="s">
        <v>181</v>
      </c>
    </row>
    <row r="57" spans="1:14" ht="68.25" customHeight="1">
      <c r="A57" s="291" t="s">
        <v>46</v>
      </c>
      <c r="B57" s="276" t="s">
        <v>136</v>
      </c>
      <c r="C57" s="276" t="s">
        <v>247</v>
      </c>
      <c r="D57" s="293">
        <v>35000</v>
      </c>
      <c r="E57" s="276" t="s">
        <v>247</v>
      </c>
      <c r="F57" s="293">
        <v>35000</v>
      </c>
      <c r="G57" s="276" t="s">
        <v>247</v>
      </c>
      <c r="H57" s="293">
        <v>35000</v>
      </c>
      <c r="I57" s="276" t="s">
        <v>247</v>
      </c>
      <c r="J57" s="293">
        <v>35000</v>
      </c>
      <c r="K57" s="276" t="s">
        <v>247</v>
      </c>
      <c r="L57" s="293">
        <v>35000</v>
      </c>
      <c r="M57" s="276" t="s">
        <v>247</v>
      </c>
      <c r="N57" s="276" t="s">
        <v>181</v>
      </c>
    </row>
    <row r="58" spans="1:14" ht="243">
      <c r="A58" s="294" t="s">
        <v>46</v>
      </c>
      <c r="B58" s="276" t="s">
        <v>222</v>
      </c>
      <c r="C58" s="294"/>
      <c r="D58" s="295">
        <v>50000</v>
      </c>
      <c r="E58" s="276" t="s">
        <v>251</v>
      </c>
      <c r="F58" s="295">
        <v>50000</v>
      </c>
      <c r="G58" s="276" t="s">
        <v>251</v>
      </c>
      <c r="H58" s="295">
        <v>50000</v>
      </c>
      <c r="I58" s="276" t="s">
        <v>251</v>
      </c>
      <c r="J58" s="295">
        <v>50000</v>
      </c>
      <c r="K58" s="276" t="s">
        <v>251</v>
      </c>
      <c r="L58" s="295">
        <v>50000</v>
      </c>
      <c r="M58" s="276" t="s">
        <v>423</v>
      </c>
      <c r="N58" s="294" t="s">
        <v>424</v>
      </c>
    </row>
    <row r="59" spans="1:14" ht="60.75">
      <c r="A59" s="291" t="s">
        <v>46</v>
      </c>
      <c r="B59" s="276" t="s">
        <v>248</v>
      </c>
      <c r="C59" s="276" t="s">
        <v>250</v>
      </c>
      <c r="D59" s="293">
        <v>30000</v>
      </c>
      <c r="E59" s="276" t="s">
        <v>250</v>
      </c>
      <c r="F59" s="293">
        <v>30000</v>
      </c>
      <c r="G59" s="276" t="s">
        <v>250</v>
      </c>
      <c r="H59" s="293">
        <v>30000</v>
      </c>
      <c r="I59" s="276" t="s">
        <v>250</v>
      </c>
      <c r="J59" s="293">
        <v>30000</v>
      </c>
      <c r="K59" s="276" t="s">
        <v>250</v>
      </c>
      <c r="L59" s="293">
        <v>30000</v>
      </c>
      <c r="M59" s="276" t="s">
        <v>250</v>
      </c>
      <c r="N59" s="276" t="s">
        <v>181</v>
      </c>
    </row>
    <row r="60" spans="1:14" ht="222.75">
      <c r="A60" s="294" t="s">
        <v>46</v>
      </c>
      <c r="B60" s="276" t="s">
        <v>222</v>
      </c>
      <c r="C60" s="294"/>
      <c r="D60" s="295">
        <v>50000</v>
      </c>
      <c r="E60" s="276" t="s">
        <v>182</v>
      </c>
      <c r="F60" s="295">
        <v>50000</v>
      </c>
      <c r="G60" s="276" t="s">
        <v>183</v>
      </c>
      <c r="H60" s="295">
        <v>50000</v>
      </c>
      <c r="I60" s="276" t="s">
        <v>184</v>
      </c>
      <c r="J60" s="295">
        <v>50000</v>
      </c>
      <c r="K60" s="276" t="s">
        <v>185</v>
      </c>
      <c r="L60" s="295">
        <v>50000</v>
      </c>
      <c r="M60" s="276" t="s">
        <v>186</v>
      </c>
      <c r="N60" s="294" t="s">
        <v>113</v>
      </c>
    </row>
    <row r="61" spans="1:14" ht="121.5">
      <c r="A61" s="294" t="s">
        <v>46</v>
      </c>
      <c r="B61" s="296" t="s">
        <v>192</v>
      </c>
      <c r="C61" s="283" t="s">
        <v>193</v>
      </c>
      <c r="D61" s="297">
        <v>20000</v>
      </c>
      <c r="E61" s="296" t="s">
        <v>454</v>
      </c>
      <c r="F61" s="295"/>
      <c r="G61" s="276"/>
      <c r="H61" s="295"/>
      <c r="I61" s="276"/>
      <c r="J61" s="295"/>
      <c r="K61" s="276"/>
      <c r="L61" s="295"/>
      <c r="M61" s="276"/>
      <c r="N61" s="294" t="s">
        <v>193</v>
      </c>
    </row>
    <row r="62" spans="1:14" ht="147" customHeight="1">
      <c r="A62" s="294" t="s">
        <v>46</v>
      </c>
      <c r="B62" s="296" t="s">
        <v>274</v>
      </c>
      <c r="C62" s="296" t="s">
        <v>276</v>
      </c>
      <c r="D62" s="297">
        <v>40000</v>
      </c>
      <c r="E62" s="296" t="s">
        <v>276</v>
      </c>
      <c r="F62" s="295"/>
      <c r="G62" s="276"/>
      <c r="H62" s="295"/>
      <c r="I62" s="276"/>
      <c r="J62" s="295"/>
      <c r="K62" s="276"/>
      <c r="L62" s="295"/>
      <c r="M62" s="276"/>
      <c r="N62" s="294" t="s">
        <v>275</v>
      </c>
    </row>
    <row r="63" spans="1:14" ht="101.25">
      <c r="A63" s="298" t="s">
        <v>46</v>
      </c>
      <c r="B63" s="296" t="s">
        <v>310</v>
      </c>
      <c r="C63" s="296" t="s">
        <v>311</v>
      </c>
      <c r="D63" s="299">
        <v>10000</v>
      </c>
      <c r="E63" s="296" t="s">
        <v>312</v>
      </c>
      <c r="F63" s="299">
        <v>10000</v>
      </c>
      <c r="G63" s="296" t="s">
        <v>313</v>
      </c>
      <c r="H63" s="299">
        <v>10000</v>
      </c>
      <c r="I63" s="296" t="s">
        <v>314</v>
      </c>
      <c r="J63" s="299">
        <v>10000</v>
      </c>
      <c r="K63" s="296" t="s">
        <v>315</v>
      </c>
      <c r="L63" s="299">
        <v>10000</v>
      </c>
      <c r="M63" s="296" t="s">
        <v>316</v>
      </c>
      <c r="N63" s="294" t="s">
        <v>317</v>
      </c>
    </row>
    <row r="64" spans="1:14" ht="20.25">
      <c r="A64" s="369" t="s">
        <v>31</v>
      </c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</row>
    <row r="65" spans="1:14" ht="20.25">
      <c r="A65" s="288"/>
      <c r="B65" s="289" t="s">
        <v>26</v>
      </c>
      <c r="C65" s="251"/>
      <c r="D65" s="300"/>
      <c r="E65" s="291"/>
      <c r="F65" s="300"/>
      <c r="G65" s="291"/>
      <c r="H65" s="301"/>
      <c r="I65" s="291"/>
      <c r="J65" s="291"/>
      <c r="K65" s="301"/>
      <c r="L65" s="291"/>
      <c r="M65" s="301"/>
      <c r="N65" s="251"/>
    </row>
    <row r="66" spans="1:14" ht="21" thickBot="1">
      <c r="A66" s="302"/>
      <c r="B66" s="302" t="s">
        <v>430</v>
      </c>
      <c r="C66" s="302" t="s">
        <v>32</v>
      </c>
      <c r="D66" s="303">
        <f>SUM(A10:A12,D13:D15,D21:D23,D16:D20,D24:D28,D29:D31,D32:D36,D37:D40,D41:D45,D46:D52,D10:D12,D56:D59,D60:D63)</f>
        <v>8373800</v>
      </c>
      <c r="E66" s="302"/>
      <c r="F66" s="303">
        <f>SUM(C10:C12,F13:F15,F21:F23,F16:F20,F24:F28,F29:F31,F32:F36,F37:F40,F41:F45,F46:F52,F10:F12,F56:F59,F60:F63)</f>
        <v>8983800</v>
      </c>
      <c r="G66" s="302"/>
      <c r="H66" s="303">
        <f>SUM(E10:E12,H13:H15,H21:H23,H16:H20,H24:H28,H29:H31,H32:H36,H37:H40,H41:H45,H46:H52,H10:H12,H56:H59,H60:H63)</f>
        <v>9233800</v>
      </c>
      <c r="I66" s="302"/>
      <c r="J66" s="303">
        <f>SUM(G10:G12,J13:J15,J21:J23,J16:J20,J24:J28,J29:J31,J32:J36,J37:J40,J41:J45,J46:J52,J10:J12,J56:J59,J60:J63)</f>
        <v>9233800</v>
      </c>
      <c r="K66" s="304"/>
      <c r="L66" s="303">
        <f>SUM(I10:I12,L13:L15,L21:L23,L16:L20,L24:L28,L29:L31,L32:L36,L37:L40,L41:L45,L46:L52,L10:L12,L56:L59,L60:L63)</f>
        <v>8983800</v>
      </c>
      <c r="M66" s="302"/>
      <c r="N66" s="302"/>
    </row>
    <row r="67" spans="1:14" ht="27.75" thickTop="1">
      <c r="A67" s="361"/>
      <c r="B67" s="361"/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</row>
    <row r="68" spans="1:14" ht="20.25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</row>
    <row r="69" spans="1:14" ht="27.75" hidden="1">
      <c r="A69" s="358" t="s">
        <v>15</v>
      </c>
      <c r="B69" s="358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</row>
    <row r="71" spans="1:14" ht="18.75">
      <c r="A71" s="305" t="s">
        <v>33</v>
      </c>
    </row>
    <row r="72" spans="1:14" ht="18.75">
      <c r="A72" s="306" t="s">
        <v>34</v>
      </c>
    </row>
    <row r="73" spans="1:14" ht="18.75">
      <c r="A73" s="306" t="s">
        <v>35</v>
      </c>
    </row>
    <row r="74" spans="1:14" ht="18.75">
      <c r="A74" s="306" t="s">
        <v>36</v>
      </c>
    </row>
    <row r="75" spans="1:14" ht="18.75">
      <c r="A75" s="306" t="s">
        <v>37</v>
      </c>
    </row>
    <row r="76" spans="1:14" ht="18.75">
      <c r="A76" s="306" t="s">
        <v>38</v>
      </c>
    </row>
    <row r="77" spans="1:14" ht="18.75">
      <c r="A77" s="306" t="s">
        <v>39</v>
      </c>
    </row>
  </sheetData>
  <mergeCells count="20">
    <mergeCell ref="A64:N64"/>
    <mergeCell ref="A1:N1"/>
    <mergeCell ref="A6:A8"/>
    <mergeCell ref="B6:B8"/>
    <mergeCell ref="C6:C8"/>
    <mergeCell ref="D6:M6"/>
    <mergeCell ref="N6:N8"/>
    <mergeCell ref="D7:E7"/>
    <mergeCell ref="F7:G7"/>
    <mergeCell ref="H7:I7"/>
    <mergeCell ref="J7:K7"/>
    <mergeCell ref="L7:M7"/>
    <mergeCell ref="A55:N55"/>
    <mergeCell ref="A53:N53"/>
    <mergeCell ref="A9:N9"/>
    <mergeCell ref="A3:C3"/>
    <mergeCell ref="E26:E28"/>
    <mergeCell ref="E29:E31"/>
    <mergeCell ref="A67:N67"/>
    <mergeCell ref="A69:B69"/>
  </mergeCells>
  <printOptions horizontalCentered="1"/>
  <pageMargins left="0.15748031496062992" right="7.874015748031496E-2" top="0.39370078740157483" bottom="0.19685039370078741" header="0.31496062992125984" footer="0.23622047244094491"/>
  <pageSetup paperSize="9" scale="60" fitToWidth="0" orientation="landscape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14</vt:i4>
      </vt:variant>
    </vt:vector>
  </HeadingPairs>
  <TitlesOfParts>
    <vt:vector size="24" baseType="lpstr">
      <vt:lpstr>สรุป (2)</vt:lpstr>
      <vt:lpstr>สรุป ล่าสุด</vt:lpstr>
      <vt:lpstr>F1A1</vt:lpstr>
      <vt:lpstr>F1A2</vt:lpstr>
      <vt:lpstr>F1A3</vt:lpstr>
      <vt:lpstr>F2A4</vt:lpstr>
      <vt:lpstr>F2A5</vt:lpstr>
      <vt:lpstr>F2A6</vt:lpstr>
      <vt:lpstr>F3A7</vt:lpstr>
      <vt:lpstr>F3A8</vt:lpstr>
      <vt:lpstr>F1A1!Print_Area</vt:lpstr>
      <vt:lpstr>F1A2!Print_Area</vt:lpstr>
      <vt:lpstr>F2A5!Print_Area</vt:lpstr>
      <vt:lpstr>F2A6!Print_Area</vt:lpstr>
      <vt:lpstr>F3A8!Print_Area</vt:lpstr>
      <vt:lpstr>F1A1!Print_Titles</vt:lpstr>
      <vt:lpstr>F1A2!Print_Titles</vt:lpstr>
      <vt:lpstr>F1A3!Print_Titles</vt:lpstr>
      <vt:lpstr>F2A4!Print_Titles</vt:lpstr>
      <vt:lpstr>F2A5!Print_Titles</vt:lpstr>
      <vt:lpstr>F3A7!Print_Titles</vt:lpstr>
      <vt:lpstr>F3A8!Print_Titles</vt:lpstr>
      <vt:lpstr>'สรุป (2)'!Print_Titles</vt:lpstr>
      <vt:lpstr>'สรุป ล่าสุด'!Print_Titles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P'AA</cp:lastModifiedBy>
  <cp:revision/>
  <cp:lastPrinted>2023-08-22T10:12:39Z</cp:lastPrinted>
  <dcterms:created xsi:type="dcterms:W3CDTF">2014-08-28T08:51:28Z</dcterms:created>
  <dcterms:modified xsi:type="dcterms:W3CDTF">2023-08-22T10:13:29Z</dcterms:modified>
</cp:coreProperties>
</file>