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080"/>
  </bookViews>
  <sheets>
    <sheet name="แบบรายงาน" sheetId="17" r:id="rId1"/>
    <sheet name="แบบปรับใหม่ 62.1 (2)" sheetId="10" state="hidden" r:id="rId2"/>
    <sheet name="แบบปรับใหม่ 62.1" sheetId="7" state="hidden" r:id="rId3"/>
  </sheets>
  <definedNames>
    <definedName name="_xlnm._FilterDatabase" localSheetId="2" hidden="1">'แบบปรับใหม่ 62.1'!$J$1:$J$119</definedName>
    <definedName name="_xlnm.Print_Titles" localSheetId="2">'แบบปรับใหม่ 62.1'!$5:$6</definedName>
    <definedName name="_xlnm.Print_Titles" localSheetId="1">'แบบปรับใหม่ 62.1 (2)'!$5:$6</definedName>
    <definedName name="_xlnm.Print_Titles" localSheetId="0">แบบรายงาน!$4:$5</definedName>
  </definedNames>
  <calcPr calcId="145621"/>
</workbook>
</file>

<file path=xl/calcChain.xml><?xml version="1.0" encoding="utf-8"?>
<calcChain xmlns="http://schemas.openxmlformats.org/spreadsheetml/2006/main">
  <c r="G148" i="17" l="1"/>
  <c r="F148" i="17"/>
  <c r="E148" i="17" l="1"/>
  <c r="W24" i="7" l="1"/>
  <c r="W14" i="7" l="1"/>
  <c r="W39" i="7"/>
  <c r="W50" i="7"/>
  <c r="W49" i="7"/>
  <c r="W76" i="7"/>
  <c r="W45" i="7"/>
  <c r="W59" i="7"/>
  <c r="W77" i="7"/>
  <c r="W75" i="7"/>
  <c r="W68" i="7"/>
  <c r="W53" i="7"/>
  <c r="W52" i="7"/>
  <c r="E99" i="10" l="1"/>
  <c r="Y98" i="10"/>
  <c r="R97" i="10"/>
  <c r="Y97" i="10" s="1"/>
  <c r="W96" i="10"/>
  <c r="W95" i="10"/>
  <c r="Y95" i="10" s="1"/>
  <c r="R94" i="10"/>
  <c r="Y94" i="10" s="1"/>
  <c r="R93" i="10"/>
  <c r="R92" i="10"/>
  <c r="Y92" i="10" s="1"/>
  <c r="V91" i="10"/>
  <c r="U91" i="10"/>
  <c r="T91" i="10"/>
  <c r="S91" i="10"/>
  <c r="Q91" i="10"/>
  <c r="P91" i="10"/>
  <c r="O91" i="10"/>
  <c r="N91" i="10"/>
  <c r="M91" i="10"/>
  <c r="L91" i="10"/>
  <c r="K91" i="10"/>
  <c r="J91" i="10"/>
  <c r="I91" i="10"/>
  <c r="H91" i="10"/>
  <c r="G91" i="10"/>
  <c r="F91" i="10"/>
  <c r="E91" i="10"/>
  <c r="C91" i="10"/>
  <c r="R90" i="10"/>
  <c r="Y90" i="10" s="1"/>
  <c r="R89" i="10"/>
  <c r="Y89" i="10" s="1"/>
  <c r="R88" i="10"/>
  <c r="Y88" i="10" s="1"/>
  <c r="R87" i="10"/>
  <c r="Y87" i="10" s="1"/>
  <c r="O86" i="10"/>
  <c r="Y86" i="10" s="1"/>
  <c r="O85" i="10"/>
  <c r="Y85" i="10" s="1"/>
  <c r="W84" i="10"/>
  <c r="V84" i="10"/>
  <c r="U84" i="10"/>
  <c r="T84" i="10"/>
  <c r="S84" i="10"/>
  <c r="Q84" i="10"/>
  <c r="P84" i="10"/>
  <c r="N84" i="10"/>
  <c r="M84" i="10"/>
  <c r="L84" i="10"/>
  <c r="K84" i="10"/>
  <c r="J84" i="10"/>
  <c r="I84" i="10"/>
  <c r="H84" i="10"/>
  <c r="F84" i="10"/>
  <c r="E84" i="10"/>
  <c r="D84" i="10"/>
  <c r="C84" i="10"/>
  <c r="I83" i="10"/>
  <c r="Y83" i="10" s="1"/>
  <c r="I82" i="10"/>
  <c r="Y82" i="10" s="1"/>
  <c r="I81" i="10"/>
  <c r="Y81" i="10" s="1"/>
  <c r="I80" i="10"/>
  <c r="Y80" i="10" s="1"/>
  <c r="I79" i="10"/>
  <c r="Y79" i="10" s="1"/>
  <c r="I78" i="10"/>
  <c r="Y78" i="10" s="1"/>
  <c r="I77" i="10"/>
  <c r="Y77" i="10" s="1"/>
  <c r="I76" i="10"/>
  <c r="Y76" i="10" s="1"/>
  <c r="I75" i="10"/>
  <c r="Y75" i="10" s="1"/>
  <c r="I74" i="10"/>
  <c r="Y74" i="10" s="1"/>
  <c r="I73" i="10"/>
  <c r="Y73" i="10" s="1"/>
  <c r="I72" i="10"/>
  <c r="Y72" i="10" s="1"/>
  <c r="I71" i="10"/>
  <c r="Y71" i="10" s="1"/>
  <c r="I70" i="10"/>
  <c r="Y70" i="10" s="1"/>
  <c r="I69" i="10"/>
  <c r="Y69" i="10" s="1"/>
  <c r="I68" i="10"/>
  <c r="Y68" i="10" s="1"/>
  <c r="I67" i="10"/>
  <c r="Y67" i="10" s="1"/>
  <c r="I66" i="10"/>
  <c r="Y66" i="10" s="1"/>
  <c r="I65" i="10"/>
  <c r="Y65" i="10" s="1"/>
  <c r="I64" i="10"/>
  <c r="Y64" i="10" s="1"/>
  <c r="I63" i="10"/>
  <c r="Y63" i="10" s="1"/>
  <c r="I62" i="10"/>
  <c r="Y62" i="10" s="1"/>
  <c r="I61" i="10"/>
  <c r="Y61" i="10" s="1"/>
  <c r="I60" i="10"/>
  <c r="Y60" i="10" s="1"/>
  <c r="I59" i="10"/>
  <c r="Y59" i="10" s="1"/>
  <c r="W58" i="10"/>
  <c r="Y58" i="10" s="1"/>
  <c r="W57" i="10"/>
  <c r="Y57" i="10" s="1"/>
  <c r="I56" i="10"/>
  <c r="Y56" i="10" s="1"/>
  <c r="W55" i="10"/>
  <c r="Y55" i="10" s="1"/>
  <c r="W54" i="10"/>
  <c r="Y54" i="10" s="1"/>
  <c r="I53" i="10"/>
  <c r="Y53" i="10" s="1"/>
  <c r="Y52" i="10"/>
  <c r="I52" i="10"/>
  <c r="I51" i="10"/>
  <c r="Y51" i="10" s="1"/>
  <c r="I50" i="10"/>
  <c r="Y50" i="10" s="1"/>
  <c r="Y49" i="10"/>
  <c r="I49" i="10"/>
  <c r="I48" i="10"/>
  <c r="Y48" i="10" s="1"/>
  <c r="I47" i="10"/>
  <c r="Y47" i="10" s="1"/>
  <c r="I46" i="10"/>
  <c r="Y46" i="10" s="1"/>
  <c r="I45" i="10"/>
  <c r="Y45" i="10" s="1"/>
  <c r="I44" i="10"/>
  <c r="Y44" i="10" s="1"/>
  <c r="I43" i="10"/>
  <c r="Y43" i="10" s="1"/>
  <c r="I42" i="10"/>
  <c r="Y42" i="10" s="1"/>
  <c r="I41" i="10"/>
  <c r="Y41" i="10" s="1"/>
  <c r="I40" i="10"/>
  <c r="Y40" i="10" s="1"/>
  <c r="I39" i="10"/>
  <c r="Y39" i="10" s="1"/>
  <c r="I38" i="10"/>
  <c r="Y38" i="10" s="1"/>
  <c r="I37" i="10"/>
  <c r="Y37" i="10" s="1"/>
  <c r="I36" i="10"/>
  <c r="Y36" i="10" s="1"/>
  <c r="I35" i="10"/>
  <c r="Y35" i="10" s="1"/>
  <c r="I34" i="10"/>
  <c r="Y34" i="10" s="1"/>
  <c r="V33" i="10"/>
  <c r="U33" i="10"/>
  <c r="T33" i="10"/>
  <c r="S33" i="10"/>
  <c r="R33" i="10"/>
  <c r="Q33" i="10"/>
  <c r="P33" i="10"/>
  <c r="O33" i="10"/>
  <c r="N33" i="10"/>
  <c r="M33" i="10"/>
  <c r="L33" i="10"/>
  <c r="H33" i="10"/>
  <c r="F33" i="10"/>
  <c r="E33" i="10"/>
  <c r="D33" i="10"/>
  <c r="C33" i="10"/>
  <c r="I32" i="10"/>
  <c r="Y32" i="10" s="1"/>
  <c r="I31" i="10"/>
  <c r="Y31" i="10" s="1"/>
  <c r="I30" i="10"/>
  <c r="Y30" i="10" s="1"/>
  <c r="I29" i="10"/>
  <c r="Y29" i="10" s="1"/>
  <c r="W28" i="10"/>
  <c r="V28" i="10"/>
  <c r="U28" i="10"/>
  <c r="T28" i="10"/>
  <c r="S28" i="10"/>
  <c r="R28" i="10"/>
  <c r="Q28" i="10"/>
  <c r="P28" i="10"/>
  <c r="O28" i="10"/>
  <c r="N28" i="10"/>
  <c r="M28" i="10"/>
  <c r="L28" i="10"/>
  <c r="H28" i="10"/>
  <c r="F28" i="10"/>
  <c r="E28" i="10"/>
  <c r="D28" i="10"/>
  <c r="C28" i="10"/>
  <c r="Y27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I26" i="10"/>
  <c r="H26" i="10"/>
  <c r="G26" i="10"/>
  <c r="F26" i="10"/>
  <c r="E26" i="10"/>
  <c r="D26" i="10"/>
  <c r="C26" i="10"/>
  <c r="I25" i="10"/>
  <c r="Y25" i="10" s="1"/>
  <c r="I24" i="10"/>
  <c r="Y24" i="10" s="1"/>
  <c r="I23" i="10"/>
  <c r="Y23" i="10" s="1"/>
  <c r="W22" i="10"/>
  <c r="V22" i="10"/>
  <c r="U22" i="10"/>
  <c r="T22" i="10"/>
  <c r="S22" i="10"/>
  <c r="R22" i="10"/>
  <c r="Q22" i="10"/>
  <c r="P22" i="10"/>
  <c r="O22" i="10"/>
  <c r="N22" i="10"/>
  <c r="M22" i="10"/>
  <c r="L22" i="10"/>
  <c r="H22" i="10"/>
  <c r="F22" i="10"/>
  <c r="E22" i="10"/>
  <c r="D22" i="10"/>
  <c r="C22" i="10"/>
  <c r="I21" i="10"/>
  <c r="Y21" i="10" s="1"/>
  <c r="P20" i="10"/>
  <c r="P17" i="10" s="1"/>
  <c r="I19" i="10"/>
  <c r="Y19" i="10" s="1"/>
  <c r="I18" i="10"/>
  <c r="W17" i="10"/>
  <c r="V17" i="10"/>
  <c r="U17" i="10"/>
  <c r="T17" i="10"/>
  <c r="S17" i="10"/>
  <c r="R17" i="10"/>
  <c r="Q17" i="10"/>
  <c r="O17" i="10"/>
  <c r="N17" i="10"/>
  <c r="M17" i="10"/>
  <c r="L17" i="10"/>
  <c r="H17" i="10"/>
  <c r="F17" i="10"/>
  <c r="E17" i="10"/>
  <c r="D17" i="10"/>
  <c r="C17" i="10"/>
  <c r="Y16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F15" i="10"/>
  <c r="E15" i="10"/>
  <c r="D15" i="10"/>
  <c r="C15" i="10"/>
  <c r="I14" i="10"/>
  <c r="Y14" i="10" s="1"/>
  <c r="I13" i="10"/>
  <c r="Y13" i="10" s="1"/>
  <c r="I12" i="10"/>
  <c r="Y12" i="10" s="1"/>
  <c r="I11" i="10"/>
  <c r="Y11" i="10" s="1"/>
  <c r="Y10" i="10"/>
  <c r="W9" i="10"/>
  <c r="V9" i="10"/>
  <c r="U9" i="10"/>
  <c r="T9" i="10"/>
  <c r="S9" i="10"/>
  <c r="R9" i="10"/>
  <c r="Q9" i="10"/>
  <c r="P9" i="10"/>
  <c r="O9" i="10"/>
  <c r="N9" i="10"/>
  <c r="M9" i="10"/>
  <c r="J9" i="10"/>
  <c r="H9" i="10"/>
  <c r="F9" i="10"/>
  <c r="E9" i="10"/>
  <c r="D9" i="10"/>
  <c r="C9" i="10"/>
  <c r="Q8" i="10"/>
  <c r="Y8" i="10" s="1"/>
  <c r="C8" i="10"/>
  <c r="C7" i="10" s="1"/>
  <c r="C100" i="10" s="1"/>
  <c r="W7" i="10"/>
  <c r="V7" i="10"/>
  <c r="U7" i="10"/>
  <c r="T7" i="10"/>
  <c r="S7" i="10"/>
  <c r="R7" i="10"/>
  <c r="P7" i="10"/>
  <c r="O7" i="10"/>
  <c r="N7" i="10"/>
  <c r="M7" i="10"/>
  <c r="K7" i="10"/>
  <c r="J7" i="10"/>
  <c r="I7" i="10"/>
  <c r="H7" i="10"/>
  <c r="G7" i="10"/>
  <c r="F7" i="10"/>
  <c r="E7" i="10"/>
  <c r="D7" i="10"/>
  <c r="I17" i="10" l="1"/>
  <c r="G100" i="10"/>
  <c r="O84" i="10"/>
  <c r="O100" i="10" s="1"/>
  <c r="Y20" i="10"/>
  <c r="I28" i="10"/>
  <c r="Y28" i="10" s="1"/>
  <c r="R91" i="10"/>
  <c r="Y91" i="10" s="1"/>
  <c r="W91" i="10"/>
  <c r="N100" i="10"/>
  <c r="I33" i="10"/>
  <c r="W33" i="10"/>
  <c r="U100" i="10"/>
  <c r="I22" i="10"/>
  <c r="Y22" i="10" s="1"/>
  <c r="V100" i="10"/>
  <c r="Y18" i="10"/>
  <c r="F100" i="10"/>
  <c r="M100" i="10"/>
  <c r="T100" i="10"/>
  <c r="Y15" i="10"/>
  <c r="Y93" i="10"/>
  <c r="Y96" i="10"/>
  <c r="P100" i="10"/>
  <c r="W100" i="10"/>
  <c r="Y17" i="10"/>
  <c r="R84" i="10"/>
  <c r="Y26" i="10"/>
  <c r="H100" i="10"/>
  <c r="D100" i="10"/>
  <c r="J100" i="10"/>
  <c r="E100" i="10"/>
  <c r="K100" i="10"/>
  <c r="S100" i="10"/>
  <c r="Q7" i="10"/>
  <c r="Q100" i="10" s="1"/>
  <c r="I9" i="10"/>
  <c r="Y9" i="10" s="1"/>
  <c r="Y16" i="7"/>
  <c r="Y10" i="7"/>
  <c r="Y24" i="7"/>
  <c r="Y27" i="7"/>
  <c r="I84" i="7"/>
  <c r="J84" i="7"/>
  <c r="K84" i="7"/>
  <c r="L84" i="7"/>
  <c r="M84" i="7"/>
  <c r="N84" i="7"/>
  <c r="P84" i="7"/>
  <c r="Q84" i="7"/>
  <c r="S84" i="7"/>
  <c r="T84" i="7"/>
  <c r="U84" i="7"/>
  <c r="V84" i="7"/>
  <c r="W84" i="7"/>
  <c r="L33" i="7"/>
  <c r="M33" i="7"/>
  <c r="N33" i="7"/>
  <c r="O33" i="7"/>
  <c r="P33" i="7"/>
  <c r="Q33" i="7"/>
  <c r="R33" i="7"/>
  <c r="S33" i="7"/>
  <c r="T33" i="7"/>
  <c r="U33" i="7"/>
  <c r="V33" i="7"/>
  <c r="W58" i="7"/>
  <c r="Y58" i="7" s="1"/>
  <c r="E91" i="7"/>
  <c r="F91" i="7"/>
  <c r="G91" i="7"/>
  <c r="H91" i="7"/>
  <c r="I91" i="7"/>
  <c r="J91" i="7"/>
  <c r="K91" i="7"/>
  <c r="L91" i="7"/>
  <c r="M91" i="7"/>
  <c r="N91" i="7"/>
  <c r="O91" i="7"/>
  <c r="P91" i="7"/>
  <c r="Q91" i="7"/>
  <c r="S91" i="7"/>
  <c r="T91" i="7"/>
  <c r="U91" i="7"/>
  <c r="V91" i="7"/>
  <c r="L17" i="7"/>
  <c r="M17" i="7"/>
  <c r="N17" i="7"/>
  <c r="O17" i="7"/>
  <c r="Q17" i="7"/>
  <c r="R17" i="7"/>
  <c r="S17" i="7"/>
  <c r="T17" i="7"/>
  <c r="U17" i="7"/>
  <c r="V17" i="7"/>
  <c r="W17" i="7"/>
  <c r="L28" i="7"/>
  <c r="M28" i="7"/>
  <c r="N28" i="7"/>
  <c r="O28" i="7"/>
  <c r="P28" i="7"/>
  <c r="Q28" i="7"/>
  <c r="R28" i="7"/>
  <c r="S28" i="7"/>
  <c r="T28" i="7"/>
  <c r="U28" i="7"/>
  <c r="V28" i="7"/>
  <c r="W28" i="7"/>
  <c r="L22" i="7"/>
  <c r="M22" i="7"/>
  <c r="N22" i="7"/>
  <c r="O22" i="7"/>
  <c r="P22" i="7"/>
  <c r="Q22" i="7"/>
  <c r="R22" i="7"/>
  <c r="S22" i="7"/>
  <c r="T22" i="7"/>
  <c r="U22" i="7"/>
  <c r="V22" i="7"/>
  <c r="W22" i="7"/>
  <c r="G26" i="7"/>
  <c r="H26" i="7"/>
  <c r="I26" i="7"/>
  <c r="L26" i="7"/>
  <c r="M26" i="7"/>
  <c r="N26" i="7"/>
  <c r="O26" i="7"/>
  <c r="P26" i="7"/>
  <c r="Q26" i="7"/>
  <c r="R26" i="7"/>
  <c r="S26" i="7"/>
  <c r="T26" i="7"/>
  <c r="U26" i="7"/>
  <c r="V26" i="7"/>
  <c r="W26" i="7"/>
  <c r="I42" i="7"/>
  <c r="Y42" i="7" s="1"/>
  <c r="Y43" i="7"/>
  <c r="Y44" i="7"/>
  <c r="Y45" i="7"/>
  <c r="I46" i="7"/>
  <c r="Y46" i="7" s="1"/>
  <c r="I47" i="7"/>
  <c r="Y47" i="7" s="1"/>
  <c r="I48" i="7"/>
  <c r="Y48" i="7" s="1"/>
  <c r="Y49" i="7"/>
  <c r="Y50" i="7"/>
  <c r="I51" i="7"/>
  <c r="Y51" i="7" s="1"/>
  <c r="I41" i="7"/>
  <c r="Y41" i="7" s="1"/>
  <c r="I15" i="7"/>
  <c r="J15" i="7"/>
  <c r="K15" i="7"/>
  <c r="L15" i="7"/>
  <c r="M15" i="7"/>
  <c r="N15" i="7"/>
  <c r="O15" i="7"/>
  <c r="P15" i="7"/>
  <c r="Q15" i="7"/>
  <c r="R15" i="7"/>
  <c r="S15" i="7"/>
  <c r="T15" i="7"/>
  <c r="U15" i="7"/>
  <c r="V15" i="7"/>
  <c r="W15" i="7"/>
  <c r="J9" i="7"/>
  <c r="M9" i="7"/>
  <c r="N9" i="7"/>
  <c r="O9" i="7"/>
  <c r="P9" i="7"/>
  <c r="Q9" i="7"/>
  <c r="R9" i="7"/>
  <c r="S9" i="7"/>
  <c r="T9" i="7"/>
  <c r="U9" i="7"/>
  <c r="V9" i="7"/>
  <c r="W9" i="7"/>
  <c r="F7" i="7"/>
  <c r="G7" i="7"/>
  <c r="H7" i="7"/>
  <c r="I7" i="7"/>
  <c r="J7" i="7"/>
  <c r="K7" i="7"/>
  <c r="M7" i="7"/>
  <c r="N7" i="7"/>
  <c r="O7" i="7"/>
  <c r="P7" i="7"/>
  <c r="R7" i="7"/>
  <c r="S7" i="7"/>
  <c r="T7" i="7"/>
  <c r="U7" i="7"/>
  <c r="V7" i="7"/>
  <c r="W7" i="7"/>
  <c r="I21" i="7"/>
  <c r="Y21" i="7" s="1"/>
  <c r="I18" i="7"/>
  <c r="Y18" i="7" s="1"/>
  <c r="I19" i="7"/>
  <c r="Y19" i="7" s="1"/>
  <c r="I13" i="7"/>
  <c r="Y13" i="7" s="1"/>
  <c r="I12" i="7"/>
  <c r="Y12" i="7" s="1"/>
  <c r="Y82" i="7"/>
  <c r="I81" i="7"/>
  <c r="Y81" i="7" s="1"/>
  <c r="I78" i="7"/>
  <c r="Y78" i="7" s="1"/>
  <c r="I79" i="7"/>
  <c r="Y79" i="7" s="1"/>
  <c r="I80" i="7"/>
  <c r="Y80" i="7" s="1"/>
  <c r="Y71" i="7"/>
  <c r="I70" i="7"/>
  <c r="Y70" i="7" s="1"/>
  <c r="I69" i="7"/>
  <c r="Y69" i="7" s="1"/>
  <c r="I65" i="7"/>
  <c r="Y65" i="7" s="1"/>
  <c r="I64" i="7"/>
  <c r="Y64" i="7" s="1"/>
  <c r="Y63" i="7"/>
  <c r="I62" i="7"/>
  <c r="Y62" i="7" s="1"/>
  <c r="I61" i="7"/>
  <c r="Y61" i="7" s="1"/>
  <c r="I60" i="7"/>
  <c r="Y60" i="7" s="1"/>
  <c r="I30" i="7"/>
  <c r="Y30" i="7" s="1"/>
  <c r="I31" i="7"/>
  <c r="Y31" i="7" s="1"/>
  <c r="I32" i="7"/>
  <c r="Y32" i="7" s="1"/>
  <c r="I29" i="7"/>
  <c r="Y29" i="7" s="1"/>
  <c r="Y59" i="7"/>
  <c r="R97" i="7"/>
  <c r="Y97" i="7" s="1"/>
  <c r="R94" i="7"/>
  <c r="Y94" i="7" s="1"/>
  <c r="R93" i="7"/>
  <c r="Y93" i="7" s="1"/>
  <c r="R92" i="7"/>
  <c r="I56" i="7"/>
  <c r="Y56" i="7" s="1"/>
  <c r="Y77" i="7"/>
  <c r="Y74" i="7"/>
  <c r="Y40" i="7"/>
  <c r="Y39" i="7"/>
  <c r="Y38" i="7"/>
  <c r="I37" i="7"/>
  <c r="Y37" i="7" s="1"/>
  <c r="Y72" i="7"/>
  <c r="Y76" i="7"/>
  <c r="W57" i="7"/>
  <c r="Y57" i="7" s="1"/>
  <c r="W55" i="7"/>
  <c r="Y55" i="7" s="1"/>
  <c r="W54" i="7"/>
  <c r="Y54" i="7" s="1"/>
  <c r="Y33" i="10" l="1"/>
  <c r="Y84" i="10"/>
  <c r="R100" i="10"/>
  <c r="M99" i="7"/>
  <c r="R91" i="7"/>
  <c r="U99" i="7"/>
  <c r="G99" i="7"/>
  <c r="K99" i="7"/>
  <c r="T99" i="7"/>
  <c r="V99" i="7"/>
  <c r="J99" i="7"/>
  <c r="S99" i="7"/>
  <c r="L99" i="7"/>
  <c r="N99" i="7"/>
  <c r="I28" i="7"/>
  <c r="W33" i="7"/>
  <c r="Y92" i="7"/>
  <c r="I17" i="7"/>
  <c r="I100" i="10"/>
  <c r="Y7" i="10"/>
  <c r="Y75" i="7" l="1"/>
  <c r="Y68" i="7"/>
  <c r="Y53" i="7"/>
  <c r="Y52" i="7"/>
  <c r="I83" i="7"/>
  <c r="Y83" i="7" s="1"/>
  <c r="I36" i="7"/>
  <c r="Y36" i="7" s="1"/>
  <c r="I35" i="7"/>
  <c r="Y35" i="7" s="1"/>
  <c r="I34" i="7"/>
  <c r="W96" i="7"/>
  <c r="Y96" i="7" s="1"/>
  <c r="P20" i="7"/>
  <c r="Q8" i="7"/>
  <c r="R90" i="7"/>
  <c r="Y90" i="7" s="1"/>
  <c r="R89" i="7"/>
  <c r="Y89" i="7" s="1"/>
  <c r="R88" i="7"/>
  <c r="Y88" i="7" s="1"/>
  <c r="R87" i="7"/>
  <c r="O86" i="7"/>
  <c r="Y86" i="7" s="1"/>
  <c r="O85" i="7"/>
  <c r="I73" i="7"/>
  <c r="Y73" i="7" s="1"/>
  <c r="I25" i="7"/>
  <c r="Y25" i="7" s="1"/>
  <c r="I23" i="7"/>
  <c r="Y14" i="7"/>
  <c r="W95" i="7"/>
  <c r="Y67" i="7"/>
  <c r="Y66" i="7"/>
  <c r="Y23" i="7" l="1"/>
  <c r="I22" i="7"/>
  <c r="Y20" i="7"/>
  <c r="P17" i="7"/>
  <c r="P99" i="7" s="1"/>
  <c r="Y34" i="7"/>
  <c r="I33" i="7"/>
  <c r="Y95" i="7"/>
  <c r="W91" i="7"/>
  <c r="W99" i="7" s="1"/>
  <c r="Y11" i="7"/>
  <c r="I9" i="7"/>
  <c r="Y85" i="7"/>
  <c r="O84" i="7"/>
  <c r="O99" i="7" s="1"/>
  <c r="Y87" i="7"/>
  <c r="R84" i="7"/>
  <c r="R99" i="7" s="1"/>
  <c r="Y8" i="7"/>
  <c r="Q7" i="7"/>
  <c r="Q99" i="7" s="1"/>
  <c r="H22" i="7"/>
  <c r="H84" i="7"/>
  <c r="H33" i="7"/>
  <c r="H28" i="7"/>
  <c r="H17" i="7"/>
  <c r="H15" i="7"/>
  <c r="H9" i="7"/>
  <c r="F84" i="7"/>
  <c r="F33" i="7"/>
  <c r="F28" i="7"/>
  <c r="F26" i="7"/>
  <c r="F22" i="7"/>
  <c r="F17" i="7"/>
  <c r="F15" i="7"/>
  <c r="F9" i="7"/>
  <c r="C91" i="7"/>
  <c r="D84" i="7"/>
  <c r="E84" i="7"/>
  <c r="C84" i="7"/>
  <c r="D33" i="7"/>
  <c r="E33" i="7"/>
  <c r="C33" i="7"/>
  <c r="D28" i="7"/>
  <c r="E28" i="7"/>
  <c r="Y28" i="7" s="1"/>
  <c r="C28" i="7"/>
  <c r="D26" i="7"/>
  <c r="E26" i="7"/>
  <c r="C26" i="7"/>
  <c r="D22" i="7"/>
  <c r="E22" i="7"/>
  <c r="Y22" i="7" s="1"/>
  <c r="C22" i="7"/>
  <c r="D17" i="7"/>
  <c r="E17" i="7"/>
  <c r="C17" i="7"/>
  <c r="E15" i="7"/>
  <c r="Y15" i="7" s="1"/>
  <c r="D15" i="7"/>
  <c r="C15" i="7"/>
  <c r="D9" i="7"/>
  <c r="E9" i="7"/>
  <c r="C9" i="7"/>
  <c r="D7" i="7"/>
  <c r="C8" i="7"/>
  <c r="C7" i="7" s="1"/>
  <c r="E7" i="7"/>
  <c r="E98" i="7"/>
  <c r="Y84" i="7" l="1"/>
  <c r="Y17" i="7"/>
  <c r="D99" i="7"/>
  <c r="Y7" i="7"/>
  <c r="E99" i="7"/>
  <c r="C99" i="7"/>
  <c r="F99" i="7"/>
  <c r="I99" i="7"/>
  <c r="Y9" i="7"/>
  <c r="H99" i="7"/>
  <c r="Y33" i="7"/>
  <c r="Y91" i="7"/>
  <c r="Y26" i="7"/>
</calcChain>
</file>

<file path=xl/sharedStrings.xml><?xml version="1.0" encoding="utf-8"?>
<sst xmlns="http://schemas.openxmlformats.org/spreadsheetml/2006/main" count="950" uniqueCount="395">
  <si>
    <t>ที่</t>
  </si>
  <si>
    <t xml:space="preserve">(1)
โครงการ/กิจกรรม
</t>
  </si>
  <si>
    <t>(4) = (2)+(3)
รวมงบประมาณที่ได้รับจัดสรร 
(ตาม พรบ.)</t>
  </si>
  <si>
    <t>(5)
ผลการเบิกจ่าย</t>
  </si>
  <si>
    <t>ก่อหนี้แล้ว</t>
  </si>
  <si>
    <t>(7.1)
จำนวน (รายการ)</t>
  </si>
  <si>
    <t>(7.2)
วงเงิน</t>
  </si>
  <si>
    <t>(7.4)
ปัญหา
(ระบุหมายเลข)</t>
  </si>
  <si>
    <t>(6) ปัญหากรณีงบดำเนินงานเบิกจ่ายล่าช้า
(ระบุหมายเลข)</t>
  </si>
  <si>
    <t xml:space="preserve">(7.5)
*โปรดระบุเหตุผลเพิ่มเติมตามปัญหาข้อ (7.4)* </t>
  </si>
  <si>
    <t>(8)  กรณีโครงการ/กิจกรรมอยู่ระหว่างดำเนินการ ระบุแผนการเบิกจ่าย (บาท)</t>
  </si>
  <si>
    <t>(3)
งบลงทุน
(บาท)</t>
  </si>
  <si>
    <t xml:space="preserve">(9) 
เงินเหลือจ่ายกรณีโครงการเสร็จสิ้นแล้ว (บาท) </t>
  </si>
  <si>
    <t>(7.3)
คาดว่าก่อหนี้
(ระบุเดือนเป็นตัวเลข)</t>
  </si>
  <si>
    <t>(2)
งบดำเนินงาน/
งบรายจ่ายอื่น (บาท)</t>
  </si>
  <si>
    <t>คำอธิบายเพิ่มเติม</t>
  </si>
  <si>
    <t>ข้อ (6) และ (7.4) ปัญหาการดำเนินกิจกรรม ให้ระบุสาเหตุเป็นหมายเลข ดังนี้</t>
  </si>
  <si>
    <t>รวม</t>
  </si>
  <si>
    <r>
      <t xml:space="preserve">(7) กรณีงบลงทุน (ลงงบฯ ข้อมูลเฉพาะรายการที่ยังไม่ก่อหนี้/หากก่อหนี้แล้วให้ระบุคำว่า </t>
    </r>
    <r>
      <rPr>
        <b/>
        <sz val="14"/>
        <color rgb="FFFF0000"/>
        <rFont val="TH SarabunPSK"/>
        <family val="2"/>
      </rPr>
      <t>"ก่อหนี้แล้ว"</t>
    </r>
    <r>
      <rPr>
        <b/>
        <sz val="14"/>
        <rFont val="TH SarabunPSK"/>
        <family val="2"/>
      </rPr>
      <t>ในข้อ (7.3))</t>
    </r>
  </si>
  <si>
    <t>แบบรายงานผลการดำเนินงานตามแผนปฏิบัติราชการประจำปีงบประมาณ พ.ศ. 2562</t>
  </si>
  <si>
    <t>ม.ค. 62</t>
  </si>
  <si>
    <t>ก.ย.62</t>
  </si>
  <si>
    <t>หลัง ก.ย.62</t>
  </si>
  <si>
    <t xml:space="preserve">มาตรา 58 แผนงานบูรณาการส่งเสริมการพัฒนาจังหวัดและกลุ่มจังหวัดแบบบูรณาการ </t>
  </si>
  <si>
    <t>(10)
หมายเหตุ</t>
  </si>
  <si>
    <t xml:space="preserve">รายงานผลภายในวันที่ 5 ของทุกเดือน เป็นไฟล์ Microsoft Excel ที่ E - Mail : reportpad62@gmail.com  // โทร 02 222 7821 มท. 50436  </t>
  </si>
  <si>
    <r>
      <rPr>
        <b/>
        <sz val="16"/>
        <color theme="1"/>
        <rFont val="TH SarabunPSK"/>
        <family val="2"/>
      </rPr>
      <t>หมายเลข 1</t>
    </r>
    <r>
      <rPr>
        <sz val="16"/>
        <color theme="1"/>
        <rFont val="TH SarabunPSK"/>
        <family val="2"/>
      </rPr>
      <t xml:space="preserve">  คือ สถานที่ไม่ได้รับอนุญาต      </t>
    </r>
  </si>
  <si>
    <r>
      <rPr>
        <b/>
        <sz val="16"/>
        <color theme="1"/>
        <rFont val="TH SarabunPSK"/>
        <family val="2"/>
      </rPr>
      <t xml:space="preserve">หมายเลข 2 </t>
    </r>
    <r>
      <rPr>
        <sz val="16"/>
        <color theme="1"/>
        <rFont val="TH SarabunPSK"/>
        <family val="2"/>
      </rPr>
      <t xml:space="preserve"> คือ เปลี่ยนสถานที่ดำเนินการ       </t>
    </r>
  </si>
  <si>
    <r>
      <rPr>
        <b/>
        <sz val="16"/>
        <color theme="1"/>
        <rFont val="TH SarabunPSK"/>
        <family val="2"/>
      </rPr>
      <t>หมายเลข 3</t>
    </r>
    <r>
      <rPr>
        <sz val="16"/>
        <color theme="1"/>
        <rFont val="TH SarabunPSK"/>
        <family val="2"/>
      </rPr>
      <t xml:space="preserve">  คือ  หน่วยงานตรวจสอบภายในทักท้วง            </t>
    </r>
  </si>
  <si>
    <r>
      <rPr>
        <b/>
        <sz val="16"/>
        <color theme="1"/>
        <rFont val="TH SarabunPSK"/>
        <family val="2"/>
      </rPr>
      <t>หมายเลข 4</t>
    </r>
    <r>
      <rPr>
        <sz val="16"/>
        <color theme="1"/>
        <rFont val="TH SarabunPSK"/>
        <family val="2"/>
      </rPr>
      <t xml:space="preserve"> คือ งบประมาณซ้ำซ้อน                 </t>
    </r>
  </si>
  <si>
    <r>
      <rPr>
        <b/>
        <sz val="16"/>
        <color theme="1"/>
        <rFont val="TH SarabunPSK"/>
        <family val="2"/>
      </rPr>
      <t>หมายเลข 5</t>
    </r>
    <r>
      <rPr>
        <sz val="16"/>
        <color theme="1"/>
        <rFont val="TH SarabunPSK"/>
        <family val="2"/>
      </rPr>
      <t xml:space="preserve"> คือ ไม่มีผู้รับจ้าง/อยู่ระหว่างจัดซื้อจัดจ้าง</t>
    </r>
  </si>
  <si>
    <r>
      <rPr>
        <b/>
        <sz val="16"/>
        <color theme="1"/>
        <rFont val="TH SarabunPSK"/>
        <family val="2"/>
      </rPr>
      <t>หมายเลข 6</t>
    </r>
    <r>
      <rPr>
        <sz val="16"/>
        <color theme="1"/>
        <rFont val="TH SarabunPSK"/>
        <family val="2"/>
      </rPr>
      <t xml:space="preserve"> คือ เปลี่ยนรูปแบบกิจกรรม/ประเภทงบประมาณ/สิ่งก่อสร้าง          </t>
    </r>
  </si>
  <si>
    <r>
      <rPr>
        <b/>
        <sz val="16"/>
        <color theme="1"/>
        <rFont val="TH SarabunPSK"/>
        <family val="2"/>
      </rPr>
      <t>หมายเลข 7</t>
    </r>
    <r>
      <rPr>
        <sz val="16"/>
        <color theme="1"/>
        <rFont val="TH SarabunPSK"/>
        <family val="2"/>
      </rPr>
      <t xml:space="preserve"> คือ ยกเลิกเพื่อทำโครงการอื่น           </t>
    </r>
  </si>
  <si>
    <r>
      <rPr>
        <b/>
        <sz val="16"/>
        <color theme="1"/>
        <rFont val="TH SarabunPSK"/>
        <family val="2"/>
      </rPr>
      <t xml:space="preserve">หมายเลข 8 </t>
    </r>
    <r>
      <rPr>
        <sz val="16"/>
        <color theme="1"/>
        <rFont val="TH SarabunPSK"/>
        <family val="2"/>
      </rPr>
      <t xml:space="preserve">คือ ยกเลิกโครงการ คืนงบประมาณ           </t>
    </r>
  </si>
  <si>
    <r>
      <rPr>
        <b/>
        <sz val="16"/>
        <color theme="1"/>
        <rFont val="TH SarabunPSK"/>
        <family val="2"/>
      </rPr>
      <t>หมายเลข 9</t>
    </r>
    <r>
      <rPr>
        <sz val="16"/>
        <color theme="1"/>
        <rFont val="TH SarabunPSK"/>
        <family val="2"/>
      </rPr>
      <t xml:space="preserve"> คือ ดำเนินการตามห้วงเวลา ฤดูกาล เทศกาล วันสำคัญ เป็นต้น   </t>
    </r>
  </si>
  <si>
    <r>
      <rPr>
        <b/>
        <sz val="16"/>
        <color theme="1"/>
        <rFont val="TH SarabunPSK"/>
        <family val="2"/>
      </rPr>
      <t xml:space="preserve">หมายเลข 10 </t>
    </r>
    <r>
      <rPr>
        <sz val="16"/>
        <color theme="1"/>
        <rFont val="TH SarabunPSK"/>
        <family val="2"/>
      </rPr>
      <t xml:space="preserve">คือ เหตุผลอื่นๆ ให้ระบุในช่องเหตุผลเพิ่มเติม   </t>
    </r>
  </si>
  <si>
    <r>
      <t>ข้อ (7.3) เดือนที่คาดว่าก่อหนี้ของงบลงทุน ให้ระบุเป็นตัวเลข เช่น เดือน ม.ค.. = 1, เดือน ก.พ. = 2, เดือน มี.ค. = 3 เป็นต้น //กรณี ก่อหนี้แล้ว ให้ระบุคำว่า "</t>
    </r>
    <r>
      <rPr>
        <b/>
        <sz val="16"/>
        <color rgb="FFFF0000"/>
        <rFont val="TH SarabunPSK"/>
        <family val="2"/>
      </rPr>
      <t>ก่อหนี้แล้ว</t>
    </r>
    <r>
      <rPr>
        <b/>
        <sz val="16"/>
        <color theme="1"/>
        <rFont val="TH SarabunPSK"/>
        <family val="2"/>
      </rPr>
      <t>"</t>
    </r>
  </si>
  <si>
    <r>
      <t xml:space="preserve">ข้อ (7.5) ให้ระบุเหตุผลเพิ่มเติมเพื่ออธิบายข้อ (7.4) </t>
    </r>
    <r>
      <rPr>
        <b/>
        <sz val="16"/>
        <color rgb="FFFF0000"/>
        <rFont val="TH SarabunPSK"/>
        <family val="2"/>
      </rPr>
      <t>และกรณีที่โครงการ/กิจกรรมที่ "ก่อหนี้แล้ว" ไม่สามารถเบิกจ่ายได้ตามแผนหรือเบิกจ่ายล่าช้าให้ระบุเหตุผลการเบิกจ่ายล่าช้าด้วย</t>
    </r>
  </si>
  <si>
    <t>โครงการพัฒนาระบบสาธารณูปโภคเพื่อรองรับการขยายตัวของชุมชน</t>
  </si>
  <si>
    <t>โครงการบริหารจัดการสาธารณภัยจังหวัดชลบุรีแบบบูรณาการ</t>
  </si>
  <si>
    <t xml:space="preserve"> พัฒนาศักยภาพด้านการป้องกันและลดอุบัติภัยทางน้ำ</t>
  </si>
  <si>
    <t xml:space="preserve"> ก่อสร้างระบบประปาหมู่บ้านแบบผิวดินขนาดใหญ่บ้านหนองหญ้าปล้อง หมู่ที่ 3 ตำบลหนองเสือช้าง อำเภอหนองใหญ่ จังหวัดชลบุรี</t>
  </si>
  <si>
    <t xml:space="preserve"> ก่อสร้างทุ่นผูกเรือทุ่นผูกเรือ 2 จุด อำเภอเกาะสีชัง จังหวัดชลบุรี</t>
  </si>
  <si>
    <t xml:space="preserve"> ก่อสร้างระบบผลิตน้ำประปาหมู่บ้านแบบผิวดินขนาดใหญ่ หมู่ที่ 7  ตำบลวัดหลวง อำเภอพนัสนิคม  จังหวัดชลบุรี</t>
  </si>
  <si>
    <t xml:space="preserve"> ก่อสร้างพัฒนาแหล่งกักเก็บน้ำดิบเขตพื้นที่เทศบาลตำบลหัวกุญแจ หมู่ที่ 1 ตำบลคลองกิ่ว อำเภอบ้านบึง จังหวัดชลบุรี</t>
  </si>
  <si>
    <t xml:space="preserve"> ขยายท่อเมนประปา บริเวณถนนเอกชัย 1 , เอกชัย 2 เทศบาลตำบลเกาะสีชัง</t>
  </si>
  <si>
    <t xml:space="preserve"> ค่าใช้จ่ายในการบริหารงานจังหวัดแบบบูรณาการ</t>
  </si>
  <si>
    <t xml:space="preserve"> จัดทำปะการังเทียมคอนกรีตเสริมเหล็กเพื่อฟื้นฟูระบบนิเวศน์ทางทะเลของเกาะสีชัง  บริเวณแหลมงู และบริเวณแหลมตุ๊กตา (จุดทิ้งตำแหน่งเดิม) </t>
  </si>
  <si>
    <t xml:space="preserve"> ปักไม้ไผ่ชะลอคลื่นเพื่อแก้ไขปัญหาการกัดเซาะชายฝั่งจังหวัดชลบุรี</t>
  </si>
  <si>
    <t xml:space="preserve"> ฟื้นฟูระบบนิเวศน์แนวปะการังธรรมชาติ เสริมสร้างความอุดม สมบูรณ์ให้กับระบบนิเวศทางทะเลและชายฝั่ง</t>
  </si>
  <si>
    <t xml:space="preserve"> บ้านปลาปะการังเทียม</t>
  </si>
  <si>
    <t xml:space="preserve"> ปรับปรุงห้วยสุครีพ ตำบลบางพระ อำเภอศรีราชา จังหวัดชลบุรี</t>
  </si>
  <si>
    <t xml:space="preserve"> พัฒนาแหล่งน้ำเพื่อการเกษตรและบรรเทาสาธารณภัยขุดสระน้ำชุมชนมาบยาง หมู่ที่ 6 ตำบลหนองใหญ่ อำเภอหนองใหญ่ จังหวัดชลบุรี</t>
  </si>
  <si>
    <t xml:space="preserve"> พัฒนาแหล่งน้ำตื้นเขินอำเภอศรีราชา จังหวัดชลบุรี</t>
  </si>
  <si>
    <t xml:space="preserve"> ก่อสร้างอาคารคัดแยกขยะมูลฝอย บริเวณหมวดศิลา (การรถไฟ) หมู่ที่ 6 บ้านท่าภาณุรังษี ตำบลท่าเทววงษ์ อำเภอเกาะสีชัง จังหวัดชลบุรี</t>
  </si>
  <si>
    <t xml:space="preserve"> ก่อสร้างถนนสายแยก ทางหลวงหมายเลข 331 – บ้านมะขามคู่ อำเภอบางละมุง จังหวัดชลบุรี</t>
  </si>
  <si>
    <t>ก่อสร้างถนนสายแยกอ่างเก็บน้ำมาบประชัน-ถนนพรประภานิมิต 23 อำเภอบางละมุง จังหวัดชลบุรี</t>
  </si>
  <si>
    <t>ก่อสร้างถนนสาย บ.แปลง-บ.กระบกคู่ อำเภอเกาะจันทร์ จังหวัดชลบุรี</t>
  </si>
  <si>
    <t>ก่อสร้างถนนสายแยก ทช.ชบ.4094-บ.โป่งสะเก็ด อำเภอบางละมุง จังหวัดชลบุรี</t>
  </si>
  <si>
    <t xml:space="preserve"> ก่อสร้างถนนคอนกรีตเสริมเหล็กพร้อมวางท่อระบายน้ำ ซอยองค์การบริหารส่วนตำบล ถึง เขาพงพานถึงจุดสิ้นสุดถนนแอสฟัลท์ติกคอนกรีต หมู่ที่ 1,3 ตำบลหนองข้างคอก อำเภอเมืองชลบุรี จังหวัดชลบุรี</t>
  </si>
  <si>
    <t xml:space="preserve"> ก่อสร้างถนนคอนกรีตเสริมเหล็ก พร้อมวางท่อระบายน้ำสายวัดเขาบ่อยาง หมู่ที่ 1 ตำบลเหมือง  อำเภอเมืองชลบุรี จังหวัดชลบุรี</t>
  </si>
  <si>
    <t xml:space="preserve"> ก่อสร้างถนนคอนกรีตเสริมเหล็ก พร้อมวางท่อระบายน้ำ สายมากทรัพย์ หมู่ที่ 4  ตำบลสำนักบก เชื่อมหมู่ที่ 6 ตำบลนาป่า อำเภอเมืองชลบุรี จังหวัดชลบุรี</t>
  </si>
  <si>
    <t xml:space="preserve"> ก่อสร้างถนนคอนกรีตเสริมเหล็กพร้อมระบบระบายน้ำ สายบ้านเนินทรายถึงแยกสนามบิน หมู่ที่ 9 ตำบลห้วยใหญ่ อำเภอบางละมุง จังหวัดชลบุรี</t>
  </si>
  <si>
    <t xml:space="preserve"> ก่อสร้างถนนคอนกรีตเสริมเหล็ก พร้อมวางท่อระบายน้ำสายตะเคียนเตี้ย ซอย 19 (ข้าง บ.เคไลน์) หมู่ที่ 2 ตำบลตะเคียนเตี้ย อำเภอบางละมุง จังหวัดชลบุรี</t>
  </si>
  <si>
    <t xml:space="preserve"> ก่อสร้างแอสฟัลท์ติกคอนกรีตสายบ้านนายไปล่ ถึง ถนนตะเคียนเตี้ย (ตอนที่ 2) หมู่ที่ 4 ตำบลหนองปลาไหล อำเภอบางลุะมุง จังหวัดชลบุรี</t>
  </si>
  <si>
    <t xml:space="preserve"> ก่อสร้างท่ออุโมงค์ระบายน้ำคอนกรีตเสริมเหล็ก ช่วงซอยหนองหิน 2 เชื่อมทางรถไฟ (ระยะที่ 2 จากอู่ต่อเรือถึงบ้านเรือนไม้ ตำบลหนองปรือ อำเภอบางละมุง จังหวัดชลบุรี</t>
  </si>
  <si>
    <t xml:space="preserve"> ก่อสร้างถนนคอนกรีตเสริมเหล็กสายหนองสำราญถึงห้วยเตย (ช่วงที่ 2) หมู่ที่ 4 ตำบลหนองชาก อำเภอบ้านบึง จังหวัดชลบุรี</t>
  </si>
  <si>
    <t xml:space="preserve"> ก่อสร้างถนนคอนกรีตเสริมเหล็กสายบ่อเป้าถึงเขาห้วยยอ หมู่ที่ 5  ตำบลหนองซ้ำซาก (แยกขวา) อำเภอบ้านบึง จังหวัดชลบุรี</t>
  </si>
  <si>
    <t xml:space="preserve"> ก่อสร้างถนนคอนกรีตเสริมเหล็กสายวัดพระธรรมจักร หมู่ที่ 1 ตำบลคลองกิ่ว อำเภอบ้านบึง จังหวัดชลบุรี</t>
  </si>
  <si>
    <t xml:space="preserve"> ก่อสร้างถนนคอนกรีตเสริมเหล็กสายบ้านหนองปรือถึงสมาคมบึงทอง หมู่ที่ 1 ตำบลหนองไผ่แก้ว อำเภอบ้านบึง จังหวัดชลบุรี</t>
  </si>
  <si>
    <t xml:space="preserve"> ก่อสร้างถนนคอนกรีตเสริมเหล็กสายหนองโกศลถึงบ้านอ้อมแก้ว หมู่ที่ 3 ตำบลหนองไผ่แก้ว อำเภอบ้านบึง จังหวัดชลบุรี</t>
  </si>
  <si>
    <t xml:space="preserve"> ก่อสร้างถนนคอนกรีตเสริมเหล็ก สายเกาะลอย ถึงบางนาง หมู่ที่ 1  ตำบลเกาะลอย อำเภอพานทอง จังหวัดชลบุรี</t>
  </si>
  <si>
    <t xml:space="preserve"> ก่อสร้างถนนคอนกรีตเสริมเหล็ก สายบ้านคลองบางข้าว (ตอนที่ 2) หมู่ที่ 1 ตำบลบางหัก อำเภอพานทอง จังหวัดชลบุรี</t>
  </si>
  <si>
    <t xml:space="preserve"> ก่อสร้างถนนคอนกรีตเสริมเหล็กบริเวณถนนตัดใหม่หนองตารางถึงเนินเขมร หมู่ที่ 1 ตำบลมาบโป่ง อำเภอพานทอง จังหวัดชลบุรี</t>
  </si>
  <si>
    <t xml:space="preserve"> ก่อสร้างถนนคอนกรีตเสริมเหล็กสายธรรมรัตน์ถึง บ้านเขามะกรูด หมู่ที่ 1 ตำบลเกษตรสุวรรณ อำเภอบ่อทอง จังหวัดชลบุรี</t>
  </si>
  <si>
    <t xml:space="preserve"> ก่อสร้างถนนคอนกรีตเสริมเหล็ก สายธรรมรัตน์ ถึง ทุ่งปืนแตก หมู่ที่ 1 ตำบลเกษตรสุวรรณ อำเภอบ่อทอง จังหวัดชลบุรี</t>
  </si>
  <si>
    <t xml:space="preserve"> ก่อสร้างถนนคอนกรีตเสริมเหล็กซอยเทศบาลซอย 9 (ซอยข้างอู่ช่างหนึ่ง) หมู่ที่ 1  ตำบลบ่อทอง อำเภอบ่อทอง จังหวัดชลบุรี</t>
  </si>
  <si>
    <t xml:space="preserve"> ก่อสร้างถนนคอนกรีตเสริมเหล็ก สายเฉลิมพระเกียรติถึงเขาตะแบก ซอย 2 หมู่ที่ 1 ตำบลหนองเสือช้าง อำเภอหนองใหญ่ จังหวัดชลบุรี</t>
  </si>
  <si>
    <t xml:space="preserve"> ก่อสร้างถนนคอนกรีตเสริมเหล็กสายหมู่บ้านใหม่ ชุมชนหนองตะเคียนทอง (หมู่ที่ 5) ตำบลหนองใหญ่ อำเภอหนองใหญ่ จังหวัดชลบุรี</t>
  </si>
  <si>
    <t xml:space="preserve"> ก่อสร้างถนนคอนกรีตเสริมเหล็กสายบ้านกฤษฎา ทองคำบรรจง หมู่ที่ 1 ตำบลท่าบุญมี อำเภอเกาะจันทร์ จังหวัดชลบุรี</t>
  </si>
  <si>
    <t xml:space="preserve"> ก่อสร้างถนนคอนกรีตเสริมเหล็ก(บริเวณถนนสายคอกม้าถึงศาลาประชาคม) หมู่ที่ 8 เทศบาลเมืองปรกฟ้า ตำบลเกาะจันทร์ อำเภอเกาะจันทร์ จังหวัดชลบุรี</t>
  </si>
  <si>
    <t xml:space="preserve"> ก่อสร้างถนนคอนกรีตเสริมเหล็กเทศบาล ซอย 7 หมู่ที่ 14  เทศบาลเกาะจันทร์  อำเภอเกาะจันทร์ จังหวัดชลบุรี</t>
  </si>
  <si>
    <t xml:space="preserve"> ก่อสร้างถนนคอนกรีตเสริมเหล็ก บริเวณถนนสายปรกฟ้า ซอย 4 ชุมชนย่อยที่ 7 หมู่ที่ 7 ตำบลเกาะจันทร์ อำเภอเกาะจันทร์ จังหวัดชลบุรี</t>
  </si>
  <si>
    <t xml:space="preserve"> ก่อสร้างถนนคอนกรีตเสริมเหล็กสายบ้านหนองขยาด หมู่ 7 (บริเวณหน้าบ้าน อบต.วัชระ – หน้าบ้านทิดดำ) ตำบลหนองขยาด อำเภอพนัสนิคม จังหวัดชลบุรี</t>
  </si>
  <si>
    <t xml:space="preserve"> ก่อสร้างถนนคอนกรีตเสริมเหล็ก หมู่ที่ 11  บ้านคลองแบ่ง ถนนสายเข้าหมู่บ้านหน้า สำนักงานที่ดิน ตำบลไร่หลักทอง อำเภอพนัสนิคม จังหวัดชลบุรี</t>
  </si>
  <si>
    <t xml:space="preserve"> ก่อสร้างถนนคอนกรีตเสริมเหล็กสายแยกจากถนนนาคถึงศาลเจ้าแปะกง (เชื่อมต่อตำบลหนองอิรุณ อำเภอบ้านบึง) หมู่ที่ 4 ตำบลหมอนนาง อำเภอพนัสนิคม  จังหวัดชลบุรี</t>
  </si>
  <si>
    <t xml:space="preserve"> วางท่อระบายน้ำคอนกรีตเสริมเหล็ก บริเวณข้างอาคารเอนกประสงค์  หมู่ที่ 4,1 เชื่อมคลองเซิด  ตำบลบ้านเซิด  อำเภอพนัสนิคม  จังหวัดชลบุรี</t>
  </si>
  <si>
    <t xml:space="preserve"> ก่อสร้างถนนคอนกรีตเสริมเหล็กสายบ้านนายสุบิน หมู่ 5 ถึง โรงงาน 4 ส. หมู่ที่ 4 ตำบลนาวังหิน อำเภอพนัสนิคม จังหวัดชลบุรี</t>
  </si>
  <si>
    <t xml:space="preserve"> ก่อสร้างถนนแอสฟัลท์ติกคอนกรีตสาย331 ถึง ม่วงหวาน หมู่ที่ 15  ตำบลหนองเหียง อำเภอพนัสนิคม  จังหวัดชลบุรี</t>
  </si>
  <si>
    <t xml:space="preserve"> ก่อสร้างผิวจราจรคอนกรีตเสริมเหล็ก พร้อมวางท่อระบายน้ำ ถนนบุญเลิศ หมู่ที่ 7 ตำบลนาจอมเทียน อำเภอสัตหีบ จังหวัดชลบุรี</t>
  </si>
  <si>
    <t xml:space="preserve"> ก่อสร้างถนนผิวจราจรคอนกรีตเสริมเหล็ก พร้อมวางท่อระบายน้ำ สาย ชบ 1003 ถึง เขาตะแบก ตอนที่ 2 หมู่ที่ 7 ตำบลนาจอมเทียน อำเภอสัตหีบ จังหวัดชลบุรี</t>
  </si>
  <si>
    <t xml:space="preserve"> ปรับปรุงถนนแอสฟัลท์ติกคอนกรีตเป็นถนนคอนกรีตเสริมเหล็กสายหนองใหญ่ – ห้างสูง  ชุมชนมาบยาง (หมู่ที่ 6) ตำบลหนองใหญ่ อำเภอหนองใหญ่ จังหวัดชลบุรี</t>
  </si>
  <si>
    <t xml:space="preserve"> ก่อสร้างถนนคอนกรีตเสริมเหล็ก หมู่ที่ 2 ถึง 7 ตำบลทุ่งขวาง อำเภอพนัสนิคม จังหวัดชลบุรี</t>
  </si>
  <si>
    <t xml:space="preserve"> ก่อสร้างถนนคอนกรีตเสริมเหล็ก สายเกาะสะเดา หมู่ที่ 1 ตำบลนามะตูม อำเภอพนัสนิคม จังหวัดชลบุรี</t>
  </si>
  <si>
    <t xml:space="preserve"> ก่อสร้างถนนคอนกรีตเสริมเหล็ก จากรอยต่อคอนกรีตเดิมบริเวณบ้านนางอุไรวรรณ  แซ่ตั้นถึงบ่อปลานายสายหยุด  เจริญดี  หมู่ที่  2  ตำบลท่าข้าม อำเภอพนัสนิคม  จังหวัดชลบุรี</t>
  </si>
  <si>
    <t xml:space="preserve"> ก่อสร้างถนนคอนกรีตเสริมเหล็กสายไร่กลาง-โคกช้าง (ช่วงที่ 1) หมู่ที่ 4 ตำบลมาบไผ่ อำเภอบ้านบึง จังหวัดชลบุรี</t>
  </si>
  <si>
    <t xml:space="preserve"> ปรับปรุงถนนคอนกรีตเสริมเหล็กสายเจียมเจริญ หมู่ที่ 8 ตำบลบางพระ อำเภอศรีราชา จังหวัดชลบุรี</t>
  </si>
  <si>
    <t xml:space="preserve"> ก่อสร้างถนนคอนกรีตเสริมเหล็กพร้อมระบบระบายน้ำ สายวิเศษนิยม-บ้านยางใหญ่ หมู่ที่ 12 ตำบลห้วยใหญ่ อำเภอบางละมุง จังหวัดชลบุรี</t>
  </si>
  <si>
    <t xml:space="preserve"> ก่อสร้างถนนคอนกรีตเสริมเหล็กถนนสายมาบไข่เน่า หมู่ที่ 5 ตำบลหนองเสือช้าง อำเภอหนองใหญ่ จังหวัดชลบุรี</t>
  </si>
  <si>
    <t xml:space="preserve"> ปรับปรุงถนนแอสฟัลท์ติกคอนกรีต สายเซิดน้อย (ช่วงไฟแดงเซิดน้อย ถึงเซิดน้อย ซอย 12) หมู่ที่ 2 ตำบลบ้านบึง อำเภอบ้านบึง จังหวัดชลบุรีดชลบุรี</t>
  </si>
  <si>
    <t xml:space="preserve"> ก่อสร้างถนนแอสฟัลท์ติกคอนกรีต ถนนสายปรกฟ้าถึงแยกหนองหอย -3245 ตำบลเกาะจันทร์ อำเภอเกาะจันทร์ จังหวัดชลบุรี</t>
  </si>
  <si>
    <t xml:space="preserve"> ก่อสร้างถนนคอนกรีตเสริมเหล็ก สายบ้านเนินตั้ว (บ้านนายประชุม เหลืองอ่อนถึงสะพานข้ามคลอง) </t>
  </si>
  <si>
    <t xml:space="preserve"> ก่อสร้างถนนคอนกรีตเสริมเหล็กถนนสายคลองสามง่ามถีงบ้านหัวสนาม(บริเวณบ้านนายน้อมถึงนางประจวบจิต)</t>
  </si>
  <si>
    <t xml:space="preserve"> ก่อสร้างถนนคอนกรีตเสริมเหล็ก ถนนสายวัดอุทกเขปสีมารามถึงสะพานข้ามคลอง หมู่ที่9 ตำบลวัดโบสถ์ อำเภอพนัสนิคม จังหวัดชลบุรี</t>
  </si>
  <si>
    <t xml:space="preserve"> ก่อสร้างถนนคอนกรีตเสริมเหล็ก หมู่ที่ 8 ถึง 7  ตำบลทุ่งขวาง อำเภอพนัสนิคม จังหวัดชลบุรี</t>
  </si>
  <si>
    <t xml:space="preserve"> ก่อสร้างปรับปรุงผิวจราจรคอนกรีตเสริมเหล็กพร้อมวางท่อระบายน้ำคอนกรีตเสริมเหล็กสายมากุลวงษ์ หมู่ 5 (ตั้งแต่จุดเชื่อมต่อท่อระบายน้ำเทศบาลเมืองพนัสนิคมจรดลำรางสาธารณะ)</t>
  </si>
  <si>
    <t xml:space="preserve"> ก่อสร้างถนนคอนกรีตเสริมเหล็ก พร้อมวางท่อระบายน้ำบริเวณหน้าโรงงานไอศกรีม (ช่วงที่2) หมู่ที่ 1 ตำบลหนองข้างคอก อำเภอเมืองชลบุรี จังหวัดชลบุรี</t>
  </si>
  <si>
    <t xml:space="preserve"> ฝึกอบรมเชิงปฏิบัติการแปรรูปและพัฒนาผลิตภัณฑ์ปลานิล</t>
  </si>
  <si>
    <t xml:space="preserve"> พัฒนาศักยภาพบุคลากรและเกษตรกรผู้นำกลุ่ม</t>
  </si>
  <si>
    <t xml:space="preserve"> ส่งเสริมการทำกิจกรรมการเกษตรตามหลักปรัชญาเศรษฐกิจพอเพียง</t>
  </si>
  <si>
    <t xml:space="preserve"> ถ่ายทอดเทคโนโลยีการผลิตพืชมีคุณภาพและได้มาตรฐาน</t>
  </si>
  <si>
    <t xml:space="preserve"> ส่งเสริมการจัดการด้านการตลาดและการประชาสัมพันธ์</t>
  </si>
  <si>
    <t xml:space="preserve"> ส่งเสริมการรวมกลุ่มแบบแปลงใหญ่เพื่อพัฒนาศักยภาพการผลิต</t>
  </si>
  <si>
    <t>โครงการเพิ่มประสิทธิภาพการบริหารโครงการจังหวัดชลบุรี ภายใต้แผนปฏิบัติราชการกลุ่มจังหวัดภาคตะวันออก ประจำปีงบประมาณ พ.ศ.2562</t>
  </si>
  <si>
    <t>อนุรักษ์และฟื้นฟูระบบนิเวศทรัพยากรทางทะเลและชายฝั่ง</t>
  </si>
  <si>
    <t>โครงการส่งเสริมกิจกรรมการท่องเที่ยว สินค้าและบริการด้านการท่องเที่ยวให้มีความหลากหลาย</t>
  </si>
  <si>
    <t xml:space="preserve"> กิจกรรมแข่งขันวิ่งมินิมาราธอนเพื่อส่งเสริมการท่องเที่ยว (Pattaya Night Run)</t>
  </si>
  <si>
    <t xml:space="preserve"> กิจกรรมจัดมหกรรมมหัศจรรย์อาหารทะเล</t>
  </si>
  <si>
    <t xml:space="preserve"> กิจกรรมจัดกิจกรรมปั่นปันรักที่สวนป่าสิริเจริญวรรษอันเนื่องมาจากพระราชดำริ</t>
  </si>
  <si>
    <t>กิจกรรมจัดทำสื่อประชาสัมพันธ์การท่องเที่ยวจังหวัดชลบุรี</t>
  </si>
  <si>
    <t xml:space="preserve"> กิจกรรมจัดเทศกาลแห่โคมชมพระฉาย สืบสานศิลป์ ถิ่นหนองจับเต่า เขาชีจรรย์</t>
  </si>
  <si>
    <t xml:space="preserve"> กิจกรรมจัดงานอาหารและเครื่องดื่มนานาชาติเมืองพัทยา</t>
  </si>
  <si>
    <t>โครงการฟื้นฟูแหล่งน้ำจังหวัดชลบุรี</t>
  </si>
  <si>
    <t>โครงการบริหารจัดการคุณภาพสิ่งแวดล้อมแบบบูรณาการ</t>
  </si>
  <si>
    <t>โครงการพัฒนาเส้นทางคมนาคมสายรองเชื่อมโยงเส้นทางคมนาคมสายหลักจังหวัดชลบุรี</t>
  </si>
  <si>
    <t>โครงการพัฒนาเส้นทางคมนาคมสายย่อยเชื่อมโยงเส้นทางคมนาคมสายหลักจังหวัดชลบุรี</t>
  </si>
  <si>
    <t>ค่าใช้จ่ายในการบริหารงานจังหวัดแบบบูรณาการ</t>
  </si>
  <si>
    <t>โครงการส่งเสริมสินค้าเกษตรปลอดภัยตลอดโซ่อุปทานจังหวัดชลบุรี</t>
  </si>
  <si>
    <t xml:space="preserve">ก่อสร้างถนนคอนกรีตเสริมเหล็กพร้อมบ่อระบายน้ำและบ่อพัก คสล.พร้อมรางระบายน้ำ (รางวี) คอนกรีตเสริมเหล็ก ถนนเทศบาลซอย 4 เชื่อมซอย 6 ตำบลท่าบุญมี อำเภอเกาะจันทร์ จังหวัดชลบุรี </t>
  </si>
  <si>
    <t>ก่อสร้างถนนคอนกรีตเสริมเหล็กทางเข้าที่ดินสาธารณประโยชน์ (ที่ 9 ไร่) ตำบลท่าบุญมี อำเภอเกาะจันทร์ จังหวัดชลบุรี</t>
  </si>
  <si>
    <t>ก.พ.62</t>
  </si>
  <si>
    <t>มี.ค. 62</t>
  </si>
  <si>
    <t>เม.ย.62</t>
  </si>
  <si>
    <t>พ.ค.62</t>
  </si>
  <si>
    <t>ก.ค.62</t>
  </si>
  <si>
    <t>ส.ค.62</t>
  </si>
  <si>
    <t>มิ.ย.62</t>
  </si>
  <si>
    <t>รอลงนาม</t>
  </si>
  <si>
    <t>ประกาศเชิญชวน</t>
  </si>
  <si>
    <t>ราคากลาง</t>
  </si>
  <si>
    <t>อยู่ระหว่างดำเนินงาน</t>
  </si>
  <si>
    <t>ทำสัญญาแล้ว</t>
  </si>
  <si>
    <t>ทำสัญญาแล้ว รอ Po</t>
  </si>
  <si>
    <t>ทำสัญญาแล้ว รอทำ PO</t>
  </si>
  <si>
    <t>ทำ PO แล้ว</t>
  </si>
  <si>
    <t>ทำสัญญารอทำ Po</t>
  </si>
  <si>
    <t>อยู่รหว่างดำเนินการ</t>
  </si>
  <si>
    <t>รายงานขอซื้อขอจ้าง</t>
  </si>
  <si>
    <t>จัดทำราคากลาง</t>
  </si>
  <si>
    <t>ประการร่างฯ</t>
  </si>
  <si>
    <t>ประกาศร่างพิจาร</t>
  </si>
  <si>
    <t>อยู่ระหว่างดำเนินการ</t>
  </si>
  <si>
    <t>พิจารณาผล</t>
  </si>
  <si>
    <t>จังหวัดชลบุรี (ข้อมูล ณ วันที่ .7 ธันวาคม 2562)</t>
  </si>
  <si>
    <t>ประกาศร่าง</t>
  </si>
  <si>
    <t>ประกาศจัดซื้อจัดจ้างใหม่เนื่องจากไม่มีผู้ยื่น</t>
  </si>
  <si>
    <t>ยกเลิกประกาศใหม่</t>
  </si>
  <si>
    <t>จังหวัดชลบุรี (ข้อมูล ณ วันที่ 4 กุมภาพันธ์ 2562)</t>
  </si>
  <si>
    <t>ขออนุญาติใช้พื้นที่อยู่</t>
  </si>
  <si>
    <t>ประกาศใหม่เนื่องจากไม่มีผู้รับจ้างมายื่น</t>
  </si>
  <si>
    <t>ประกาศ</t>
  </si>
  <si>
    <t>ที่สัญญาแล้วรอทำ PO</t>
  </si>
  <si>
    <t>หมายเหตุ 1. คาดว่าจาก 36 กิจกรรม เดือนกุมภาพันธ์สามารถก่อหนี้ 30 กิจกรรม และหลักเดือนกุมภาพันธ์ 6 กิจกรรม</t>
  </si>
  <si>
    <t xml:space="preserve">             2. ปัญหาอุปสรรค การจัดหาวิศวกรสามัญรับรองแบบ ตาม พรบ.จัดซื้ดจ้าง 2560 และหัวหน้าส่วนราชการ บุคคลากรด้านพัสดุของหน่วยงานรับผิดชอบโครงการมีการโยกย้าย </t>
  </si>
  <si>
    <t>(1) งบประมาณที่ได้รับจัดสรรภายใต้โครงการพัฒนาและเสริมสร้างความเข้มแข็งของเศรษฐกิจฐานราก (บาท)</t>
  </si>
  <si>
    <t>แบบรายงานผลการดำเนินงานโครงการพัฒนาและเสริมสร้างความเข้มแข็งของเศรษฐกิจฐานราก</t>
  </si>
  <si>
    <t>ลำดับ</t>
  </si>
  <si>
    <t>หน่วยดำเนินการ</t>
  </si>
  <si>
    <t xml:space="preserve">จำแนก
งบดำเนินงาน/
งบรายจ่ายอื่น </t>
  </si>
  <si>
    <t>วันที่ ครม. อนุมัติ</t>
  </si>
  <si>
    <t>วงเงินก่อหนี้
ตามสัญญา</t>
  </si>
  <si>
    <t>เงินเหลือจ่ายส่งคืนจากการจัดซื้อจัดจ้าง</t>
  </si>
  <si>
    <t>ดำเนินการ
แล้วเสร็จ
(0/1)</t>
  </si>
  <si>
    <t>เบิกจ่ายแล้ว</t>
  </si>
  <si>
    <t>คงเหลือ</t>
  </si>
  <si>
    <t>ร้อยละการเบิกจ่าย</t>
  </si>
  <si>
    <t xml:space="preserve">(2) การก่อหนี้ผูกพันงบลงทุน (บาท) </t>
  </si>
  <si>
    <t>(3) สถานะการดำเนินโครงการ</t>
  </si>
  <si>
    <t>(4) ผลการเบิกจ่าย (บาท)</t>
  </si>
  <si>
    <t>(5) ประโยชน์ที่ได้รับ</t>
  </si>
  <si>
    <t>อื่นๆ</t>
  </si>
  <si>
    <t>ประชาชน 
(คน)</t>
  </si>
  <si>
    <t>ครัวเรือน 
(ครัวเรือน)</t>
  </si>
  <si>
    <t>หมู่บ้าน/ชุมชน
 (แห่ง)</t>
  </si>
  <si>
    <t>พื้นที่ทางการเกษตร 
(ไร่)</t>
  </si>
  <si>
    <t>จำแนก
งบลงทุน</t>
  </si>
  <si>
    <t xml:space="preserve">โครงการ/กิจกรรม </t>
  </si>
  <si>
    <t>(1)</t>
  </si>
  <si>
    <t>แบบรายงานนี้ให้กรอกข้อมูลงบประมาณที่ได้รับจัดสรรภายใต้โครงการพัฒนาและเสริมสร้างความเข้มแข็งของเศรษฐกิจฐานรากโดยในส่วนโครงการที่องค์กรปกครองส่วนท้องถิ่นเป็นหน่วยรับงบประมาณ ให้สำนักงานจังหวัดรวบรวมอยู่ในแบบรายงานนี้ด้วย โดยให้จำแนกเป็น
- หน่วยดำเนินการของโครงการ (ไม่ใช่หน่วยรับงบประมาณ)
- วันที่ ครม. มีมติ อนุมัติเห็นชอบโครงการ เช่น ครั้งที่ 1 วันที่ ... ส.ค. 64
- รวมงบประมาณที่ได้รับการจัดสรรในแต่ละโครงการตามมติ ครม.พร้อมจำแนกงบลงทุน และงบดำเนินงาน/งบรายจ่ายอื่น</t>
  </si>
  <si>
    <t>(2)</t>
  </si>
  <si>
    <t>ให้รายงานผลการก่อหนี้ผูกพันในงบลงทุน โดยระบุวงเงินก่อหนี้ตามสัญญาจ้าง พร้อมทั้งเงินเหลือจ่ายจากการก่อหนี้ตามสัญญาดังกล่าว</t>
  </si>
  <si>
    <t>(3)</t>
  </si>
  <si>
    <t>(4)</t>
  </si>
  <si>
    <t>ให้รายงานผลการเบิกจ่าย ที่ตรงตามระบบการเบิกจ่ายของการเงินจังหวัด เพื่อให้สอดคล้องกับรายงานการเบิกจ่ายของกรมบัญชีกลาง (ระบบ GFMIS)</t>
  </si>
  <si>
    <t>(5)</t>
  </si>
  <si>
    <t>ไม่ขอรับการจัดสรรงบ
(0/1)</t>
  </si>
  <si>
    <t>ยกเลิกโครงการ
(0/1)</t>
  </si>
  <si>
    <t>อยู่ระหว่างดำเนินการ
(อธิบายโดยสังเขป)</t>
  </si>
  <si>
    <t>โครงการที่ อปท. เป็นหน่วยรับงบประมาณโดยตรง</t>
  </si>
  <si>
    <t>โครงการที่ อปท. รับงบประมาณโดยผ่าน สถ.</t>
  </si>
  <si>
    <t>รวมงบที่ได้รับ
การจัดสรร</t>
  </si>
  <si>
    <t>ให้รายงานประโยชน์ที่ได้รับ จำแนกเป็นจำนวนประชาชน จำนวนครัวเรือน จำนวนหมู่บ้าน/ชุมชน จำนวนพื้นที่ทางเกษตร และอื่น ๆ</t>
  </si>
  <si>
    <t>อบจ.แพร่</t>
  </si>
  <si>
    <t>ทม.แพร่</t>
  </si>
  <si>
    <t xml:space="preserve">ฝึกอบรมและพัฒนาอาชีพแก่ประชาชน  (การทำกระเป๋าย่าม,ตัดเย็บเสื้อผ้าจากผ้ามัดย้อม และการประดิษฐ์ของชำร่วยจากผ้า) </t>
  </si>
  <si>
    <t>อยู่ระหว่างดำเนินการจัดฝึกอบรม</t>
  </si>
  <si>
    <t>โครงการก่อสร้างฝายชะลอน้ำแม่น้ำยมบ้านน้ำโค้ง ตำบลป่าแมต อำเภอเมือง จังหวัดแพร่</t>
  </si>
  <si>
    <t>โครงการก่อสร้างฝายชะลอน้ำดินซีเมนต์หมู่ที่ 2 เชื่อม หมู่ที่ 11 ตำบลบ้านกลาง อำเภอสอง จังหวัดแพร่</t>
  </si>
  <si>
    <t>โครงการก่อสร้างถนนแอสฟัลท์ติกคอนกรีตสายพระธาตุดอยปัง ตำบลน้ำชำ เชื่อมคันคลองชลประทาน ตำบลทุ่งโฮ้ง อำเภอเมือง จังหวัดแพร่</t>
  </si>
  <si>
    <t>โครงการฝึกฝีมือช่างมืออาชีพประจำชุมชน (ช่างไฟฟ้า)</t>
  </si>
  <si>
    <t xml:space="preserve"> 7 ก.ย.2564</t>
  </si>
  <si>
    <t>อยู่ระหว่างจัดซื้อจัดจ้าง</t>
  </si>
  <si>
    <t>จังหวัด แพร่</t>
  </si>
  <si>
    <t>อบต.เหมืองหม้อ</t>
  </si>
  <si>
    <t>ทต.ช่อแฮ</t>
  </si>
  <si>
    <t>ก่อสร้างถนน ค.ส.ล. บริเวณบ้านนายภพ เชิดชู ถึงถนนเลียบคลองชลประทาน หมู่ที่ 4 ตำบลช่อแฮ อำเภอเมืองแพร่ จังหวัดแพร่</t>
  </si>
  <si>
    <t>ทต.ป่าแมต</t>
  </si>
  <si>
    <t>ทต.วังหงส์</t>
  </si>
  <si>
    <t>ทต.ทุ่งโฮ้ง</t>
  </si>
  <si>
    <t>อบต.แม่ยม</t>
  </si>
  <si>
    <t>อบต.บ้านกาศ</t>
  </si>
  <si>
    <t>อบต.เวียงทอง</t>
  </si>
  <si>
    <t>อบต.สบสาย</t>
  </si>
  <si>
    <t>อบต.บ้านเหล่า</t>
  </si>
  <si>
    <t>อบต.ดอนมูล</t>
  </si>
  <si>
    <t>อบต.น้ำชำ</t>
  </si>
  <si>
    <t>ทต.สูงเม่น</t>
  </si>
  <si>
    <t>อบต.ร่องกาศ</t>
  </si>
  <si>
    <t>ทต.เด่นชัย</t>
  </si>
  <si>
    <t>อบต.ไทรย้อย</t>
  </si>
  <si>
    <t>ปรับปรุงซ่อมแซมถนนแอสฟัลท์ติก คอนกรีต บ้านปากปาน หมู่ที่ 1 
ตำบลไทรย้อย อำเภอเด่นชัย จังหวัดแพร่</t>
  </si>
  <si>
    <t>ปรับปรุงซ่อมแซมถนนแอสฟัลท์ติก คอนกรีต บ้านป่าไผ่ หมู่ที่ 5 
ตำบลไทรย้อย อำเภอเด่นชัย จังหวัดแพร่</t>
  </si>
  <si>
    <t>ปรับปรุงซ่อมแซมถนนแอสฟัลท์ติก คอนกรีต บ้านไทรย้อย หมู่ที่ 12 
ตำบลไทรย้อย อำเภอเด่นชัย จังหวัดแพร่</t>
  </si>
  <si>
    <t>อบต.ห้วยไร่</t>
  </si>
  <si>
    <t>อบต.แม่ยางฮ่อ</t>
  </si>
  <si>
    <t>อบต.ห้วยโรง</t>
  </si>
  <si>
    <t>อบต.แม่ยางตาล</t>
  </si>
  <si>
    <t>ปรับปรุงเสริมผิวลาดยางแอสฟัลต์คอนกรีต บ้านแม่ยางตาล หมู่ที่ 1 
ตำบลแม่ยางตาล อำเภอร้องกวาง จังหวัดแพร่</t>
  </si>
  <si>
    <t>อบต.บ้านปิน</t>
  </si>
  <si>
    <t>อบต.บ่อเหล็กลอง</t>
  </si>
  <si>
    <t>ทต.เวียงต้า</t>
  </si>
  <si>
    <t>ก่อสร้างถนน ค.ส.ล. สายม่อนกองชาง บ้านเหล่าศรีภูมิ หมู่ที่ 8 ตำบลเวียงต้า อำเภอลอง จังหวัดแพร่</t>
  </si>
  <si>
    <t>ทต.ห้วยอ้อ</t>
  </si>
  <si>
    <t>ทต.แม่ลานนา</t>
  </si>
  <si>
    <t xml:space="preserve">ปรับปรุงถนนลาดยาง ซอยนายเกษมบ้านแม่ลานพัฒนา หมู่ที่ 14 
ตำบลห้วยอ้อ อำเภอลอง จังหวัดแพร่ </t>
  </si>
  <si>
    <t xml:space="preserve">ปรับปรุงถนนลาดยาง ซอยนายสุรินทร์บ้านแม่ลานพัฒนา หมู่ที่ 14 
ตำบลห้วยอ้อ อำเภอลอง จังหวัดแพร่ </t>
  </si>
  <si>
    <t>อบต.ต้าผามอก</t>
  </si>
  <si>
    <t>ทต.ห้วยหม้าย</t>
  </si>
  <si>
    <t>อบต.เตาปูน</t>
  </si>
  <si>
    <t>ก่อสร้างถนนค.ส.ล. ตำบลเตาปูน อำเภอสอง จังหวัดแพร่</t>
  </si>
  <si>
    <t>ก่อสร้างรางระบายน้ำ ค.ส.ล. ตำบลเตาปูน อำเภอสอง จังหวัดแพร่</t>
  </si>
  <si>
    <t>ก่อสร้างพนังกั้นดิน คสล. ห้วยแม่ใส บ้านนาไร่เดียว หมู่ที่ 4 ตำบลเตาปูน อำเภอสอง จังหวัดแพร่</t>
  </si>
  <si>
    <t>อบต.ทุ่งน้าว</t>
  </si>
  <si>
    <t>อบต.บ้านหนุน</t>
  </si>
  <si>
    <t>ซ่อมสร้างผิวลาดยาง บ้านศรีมูลเรือง หมู่ที่ 7 - เขตติดต่อทตำบลสอง 
ตำบลบ้านหนุน อำเภอสอง จังหวัดแพร่</t>
  </si>
  <si>
    <t>ซ่อมสร้างผิวลาดยาง บ้านหนุนเหนือ หมู่ที่ 10 ตำบลบ้านหนุน อำเภอสอง จังหวัดแพร่</t>
  </si>
  <si>
    <t>อบต.สะเอียบ</t>
  </si>
  <si>
    <t xml:space="preserve">ปรับปรุงซ่อมแซมถนนแอสฟัลท์ติก คอนกรีต หมู่ที่ 6 ตำบลสะเอียบ 
อำเภอสอง จังหวัดแพร่ </t>
  </si>
  <si>
    <t>อบต.สรอย</t>
  </si>
  <si>
    <t>อบต.นาพูน</t>
  </si>
  <si>
    <t>อบต.ป่าสัก</t>
  </si>
  <si>
    <t>อบต.แม่เกิ๋ง</t>
  </si>
  <si>
    <t>อบต.ตำหนักธรรม</t>
  </si>
  <si>
    <t>ทต.หนองม่วงไข่</t>
  </si>
  <si>
    <t>โครงการก่อสร้างฝายดินซีเมนต์ลำน้ำแม่หล่าย (จำนวน 2 จุด)  หมู่ที่ 1 และหมู่ที่ 4 ตำบลแม่หล่าย อำเภอเมือง จังหวัดแพร่</t>
  </si>
  <si>
    <t>โครงการก่อสร้างฝายชะลอน้ำแม่น้ำยมบ้านหนองเสี้ยว หมู่ที่ 4 ตำบลหัวเมือง อำเภอสอง จังหวัดแพร่</t>
  </si>
  <si>
    <t>โครงการก่อสร้างฝายชะลอน้ำแม่น้ำยม (ดอยผี) บ้านห้วยหม้าย หมู่ที่ 17 ตำบลห้วยหม้าย อำเภอสอง จังหวัดแพร่</t>
  </si>
  <si>
    <t>โครงการปรับปรุงผิวทางแอสฟัลท์ติกคอนกรีต หมู่ที่ 6 ตำบลน้ำรัด - อ่างเก็บน้ำแม่แฮด อำเภอหนองม่วงไข่ จังหวัดแพร่</t>
  </si>
  <si>
    <t>โครงการปรับปรุงผิวทางแอสฟัลท์ติกคอนกรีตสาย พ.ร.ถ.1-0020 บ้านแม่คำมีตำหนักธรรม - บ้านน้ำรัด อำเภอหนองม่วงไข่ จังหวัดแพร่</t>
  </si>
  <si>
    <t>ก่อสร้างปรับปรุงซ่อมแซมผิวทางแอสฟัลท์ติกคอนกรีต หมู่ที่ 5,6 
(สายเหมืองค่า - สะบู เชื่อมตำบลเหมืองหม้อ - เทศบาลเมืองแพร่) อำเภอเมือง  จังหวัดแพร่</t>
  </si>
  <si>
    <t xml:space="preserve">ปรับปรุงถนนแอสฟัลส์ติกคอนกรีต หมู่ที่ 9, 12 (สายทางเข้าฌาปนสถานบ้านกาซ้องเชื่อม ตำบลเหมืองหม้อ - ตำบลกาญจนา) อำเภอเมือง จังหวัดแพร่ </t>
  </si>
  <si>
    <t xml:space="preserve">เสริมผิวแอสฟัลส์ติกคอนกรีต หมู่ที่ 1 (สายแยกทางหลวง 1101 
ถึงฌาปนสถานเหมืองหม้อ) ตำบลเหมืองหม้อ อำเภอเมือง จังหวัดแพร่ </t>
  </si>
  <si>
    <t>ปรับปรุงซ่อมแซมถนนแอสฟัลท์ติก รหัสสายทางหลวงท้องถิ่น 
พร.ถ 10-003 สายบ้านมหาโพธิ์ - มหาวิทยาลัยรามคำแหง ตอน 3 
บ้านหนองใหม่ หมู่ที่ 6,10 ตำบลป่าแมต อำเภอเมืองแพร่ จังหวัดแพร่</t>
  </si>
  <si>
    <t>ปรับปรุงซ่อมแซมถนนแอสฟัลท์ติกคอนกรีต รหัสทางหลวงท้องถิ่น 
พร.ถ. 10-004 สายบ้านสุพรรณ - บ้านต้นห้า หมู่ที่ 8 ตำบลป่าแมต 
อำเภอเมืองแพร่ จังหวัดแพร่</t>
  </si>
  <si>
    <t>ปรับปรุงถนนเข้าพื้นที่การเกษตร โดยลงหินคลุกพร้อมบดอัด 
สายบ้านหนองใหม่ หมู่ที่ 6 ตำบลป่าแมต อำเภอเมือง จังหวัดแพร่</t>
  </si>
  <si>
    <t xml:space="preserve">งานเสริมผิวจราจรแอสฟัลท์ติกคอนกรีต สายเลียบคลองชลประทานซอย 4 หมู่ที่ 1, 3, 4, 5 ตำบลวังหงส์ อำเภอเมืองแพร่ จังหวัดแพร่ </t>
  </si>
  <si>
    <t>งานเสริมผิวจราจรแอสฟัลท์ติกคอนกรีต สายบ้านวังหงส์ หมู่ที่ 1 ตำบลวังหงส์ อำเภอเมืองแพร่ จังหวัดแพร่</t>
  </si>
  <si>
    <t>งานเสริมผิวจราจรแอสฟัลท์ติกคอนกรีต สายบ้านวังหงส์ หมู่ที่ 2 ตำบลวังหงส์ อำเภอเมืองแพร่ จังหวัดแพร่</t>
  </si>
  <si>
    <t>งานเสริมผิวจราจรแอสฟัลท์ติกคอนกรีต สายบ้านวังหงส์ หมู่ที่ 3 ตำบลวังหงส์ อำเภอเมืองแพร่ จังหวัดแพร่</t>
  </si>
  <si>
    <t>ก่อสร้างถนน ค.ส.ล. สายเลียบคลองชลประทาน ซอย 8 หมู่ที่ 1 
ตำบลวังหงส์ อำเภอเมืองแพร่ จังหวัดแพร่</t>
  </si>
  <si>
    <t>งานก่อสร้างถนน ค.ส.ล. สายเลียบหนองหงส์ หมู่ที่ 7 ตำบลวังหงส์ อำเภอเมืองแพร่ จังหวัดแพร่</t>
  </si>
  <si>
    <t>ปรับปรุงผิวจราจรแอสฟัลท์ติกคอนกรีต กว้างเฉลี่ย 5 - 6 เมตร ยาว 175 เมตร หนาเฉลี่ย 0.05 เมตร หรือพื้นที่ ไม่น้อยกว่า 962 ตารางเมตร 
ตามแบบตำบลทุ่งโฮ้ง หมู่ที่ 6 (ถนนเทศบาล 9 รหัสสายทาง 
พร.ถ.05-0009) ตำบลทุ่งโฮ้ง อำเภอเมืองแพร่ จังหวัดแพร่</t>
  </si>
  <si>
    <t>ปรับปรุงผิวจราจรแอสฟัลท์ติกคอนกรีต กว้างเฉลี่ย 6 เมตร ยาว 680 เมตร หนาเฉลี่ย 0.05 เมตร หรือพื้นที่ ไม่น้อยกว่า 4,080 ตารางเมตร 
และปรับปรุงบ่อพัก คสล. พร้อมฝาปิดตะแกรงเหล็ก จำนวน 67 บ่อ 
ตามแบบทตำบลทุ่งโฮ้งกำหนด หมู่ที่ 6 ตำบลทุ่งโฮ้ง อำเภอเมืองแพร่ 
จังหวัดแพร่</t>
  </si>
  <si>
    <t>ก่อสร้างถนนคอนกรีต คสล. กว้างเฉลี่ย 6 เมตร ยาว 1,298 เมตร
หนาเฉลี่ย 0.15 เมตร หรือพื้นที่ไม่น้อยกว่า 7,788 เมตร หมู่ที่ 4
ตำบลทุ่งโฮ้ง อำเภอเมืองแพร่ จังหวัดแพร่</t>
  </si>
  <si>
    <t>ก่อสร้างถนนคอนกรีต คสล. กว้างเฉลี่ย 6 เมตร ยาว 1,088 เมตร
หนาเฉลี่ย 0.15 เมตร หรือพื้นที่ไม่น้อยกว่า 6,528 ตารางเมตร หมู่ที่ 4
ตำบลทุ่งโฮ้ง อำเภอเมืองแพร่ จังหวัดแพร่</t>
  </si>
  <si>
    <t xml:space="preserve">ก่อสร้างถนนคอนกรีต คสล. (ช่วงที่ 1) กว้างเฉลี่ย 6 เมตร ยาว 250 เมตร (ช่วงที่ 2) กว้างเฉลี่ย 6 เมตร ยาว 478 เมตร ความยาวรวม 
728 เมตร หนาเฉลี่ย 0.15 เมตร รวมมืพื้นที่ไม่น้อยกว่า 4,368 
ตารางเมตร หมู่ที่ 4 ตำบลทุ่งโฮ้ง อำเภอเมืองแพร่ จังหวัดแพร่ </t>
  </si>
  <si>
    <t>ก่อสร้างพนังกันดิน คสล. สองข้าง สูงเฉลี่ย 2 เมตร ความยาวรวม 
504 เมตร หนาเฉลี่ย 0.20 เมตร หมู่ที่ 2 ตำบลทุ่งโฮ้ง อำเภอเมืองแพร่
จังหวัดแพร่</t>
  </si>
  <si>
    <t>ก่อสร้างถนน ค.ส.ล. รหัสทางหลวงท้องถิ่น พร.ถ. 05-0004 
จากสาย 0+718 ถึงสาย 1+346  บ้านทุ่งโฮ้ง หมู่ที่ 5 ตำบลทุ่งโฮ้ง 
อำเภอเมืองแพร่ จังหวัดแพร่ กว้างเฉลี่ย 5 เมตร ยาว 628 เมตร 
หนา 0.15 เมตร หรือมีพื้นที่ไม่น้อยกว่า 2,945 ตารางเมตร</t>
  </si>
  <si>
    <t>ก่อสร้างถนน ค.ส.ล. สายทางถนนเชื่อมสายสวรรค์นิเวศน์ - ไผ่ล้อมถึงสวนนายทองหล่อ เสนาธรรม หมู่ที่ 4 ตำบลแม่ยม อำเภอเมืองแพร่ จังหวัดแพร่</t>
  </si>
  <si>
    <t>ก่อสร้างถนน ค.ส.ล. สายทางนานายเครื่อง เสนาธรรม ถึงสะพานห้วยร่องฟอง หมู่ที่ 3 ตำบลแม่ยม อำเภอเมืองแพร่  จังหวัดแพร่</t>
  </si>
  <si>
    <t>ก่อสร้างถนน คสล. หมู่ที่ 4  บ้านม่วงเกษม เชื่อมเขตติดต่อ 
ตำบลร่องกาศ บ้านม่วงเกษม ตำบลบ้านกาศ อำเภอสูงเม่น จังหวัดแพร่</t>
  </si>
  <si>
    <t>เรียงหินยาแนวน้ำร่องแวง หมู่ 1 บ้านกาศเหนือ ตำบลบ้านกาศ 
อำเภอสูงเม่น จังหวัดแพร่</t>
  </si>
  <si>
    <t>ก่อสร้างลำเหมือง คสล. เชื่อมหมู่ที่ 1 และหมู่ที่ 12 ตำบลเวียงทอง 
จากทางแยกลำเหมืองสาธารณะ หมู่ที่ 1 ถึงหอพักจันทร์ฝายหมู่ที่ 12 
อำเภอสูงเม่น จังหวัดแพร่</t>
  </si>
  <si>
    <t>ก่อสร้างถนน คสล. หมู่ที่ 1 เชื่อมกับถนนทางหลวง พร้อมรางระบายน้ำ 
จากสาย พร 101 ถึงลองโฮมสเตย์แพร่ ตำบลเวียงทอง อำเภอสูงเม่น 
จังหวัดแพร่</t>
  </si>
  <si>
    <t>ก่อสร้างถนน ค.ส.ล. เลียบเหมืองสายน้ำ หมู่ที่ 3 ตำบลสบสาย       อำเภอสูงเม่น จังหวัดแพร่</t>
  </si>
  <si>
    <t>ก่อสร้างถนน ค.ส.ล. เลียบเหมืองสายน้ำหมู่ที่ 2 ตำบลสบสาย       อำเภอสูงเม่น จังหวัดแพร่</t>
  </si>
  <si>
    <t>ก่อสร้างคลองส่งน้ำ หมู่ที่ 1 ตำบลบ้านเหล่า อำเภอสูงเม่น 
จังหวัดแพร่</t>
  </si>
  <si>
    <t>ก่อสร้างคลองส่งน้ำ คสล. เพื่อการเกษตร บ้านดอนแท่น หมู่ที่ 2 ตำบลดอนมูล อำเภอสูงเม่น จังหวัดแพร่</t>
  </si>
  <si>
    <t>ก่อสร้างถนน คสล. จำนวน 3 จุด หมู่ที่ 6, 10 ตำบลน้ำชำ อำเภอสูงเม่น
จังหวัดแพร่</t>
  </si>
  <si>
    <t>ขุดเจาะบ่อบาดาล ระบบประปาหมู่บ้าน หมู่ที่ 1 ตำบลบ้านเหล่า อำเภอสูงเม่น จังหวัดแพร่</t>
  </si>
  <si>
    <t>ก่อสร้างรางระบายน้ำ คสล. รูปตัวยูบริเวณลำเหมืองหลัง ส.สปอร์ตคลับ 
หมู่ที่ 2 ตำบลสูงเม่น อำเภอสูงเม่น จังหวัดแพร่</t>
  </si>
  <si>
    <t>ปรับปรุงพัฒนาตลาดสดตำบลสูงเม่นสู่มาตรฐานตลาดสดน่าซื้อ</t>
  </si>
  <si>
    <t>ก่อสร้างถนนสายการเกษตร คสล. สายร่องแวง หมู่ที่ 1 ตำบลร่องกาศ
อำเภอสูงเม่น จังหวัดแพร่ ตามรายละเอียดที่กำหนด</t>
  </si>
  <si>
    <t>ก่อสร้างถนนสายการเกษตร คสล. สายนากลาง หมู่ที่ 2 ตำบลร่องกาศ
อำเภอสูงเม่น จังหวัดแพร่ ตามรายละเอียดที่กำหนด</t>
  </si>
  <si>
    <t>ก่อสร้างถนนสายการเกษตร คสล. สายป่าช้าร่องกาศ หมู่ที่ 3 ตำบล  ร่องกาศอำเภอสูงเม่น จังหวัดแพร่ ตามรายละเอียดที่กำหนด</t>
  </si>
  <si>
    <t>ก่อสร้างถนน ค.ส.ล. ซอยไผ่เขียว หมู่ที่ 1 ตำบลเด่นชัย อำเภอเด่นชัย
จังหวัดแพร่</t>
  </si>
  <si>
    <t>ก่อสร้างรางระบายน้ำ ค.ส.ล. ซอยบริเวณหน้าบ้านนางกมลทิพย์
จินดาแก้ว ถึงที่นานายสมพร เสนะกิตติ  ขนาดภายในกว้าง 0.30 เมตร 
ลึกเฉลี่ย 0.30 เมตร ยาว 250 เมตร หมู่ที่ 3 ตำบลเด่นชัย อำเภอเด่นชัย
จังหวัดแพร่</t>
  </si>
  <si>
    <t>ก่อสร้างถนน ค.ส.ล. หมู่ที่ 5 ตำบลเด่นชัย อำเภอเด่นชัย จังหวัดแพร่
จำนวน 2 สายทาง</t>
  </si>
  <si>
    <t>ก่อสร้างรางระบายน้ำ ค.ส.ล. หมู่ที่ 6 ตำบลเด่นชัย อำเภอเด่นชัย จังหวัดแพร่ จำนวน 3 แห่ง</t>
  </si>
  <si>
    <t>ก่อสร้างถนน ค.ส.ล. หมู่ที่ 8 ตำบลเด่นชัย อำเภอเด่นชัย จังหวัดแพร่
จำนวน 3 สายทาง</t>
  </si>
  <si>
    <t>ก่อสร้างถนน ค.ส.ล. หมู่ที่ 10 ตำบลเด่นชัย อำเภอเด่นชัย จังหวัดแพร่
จำนวน 4 สายทาง</t>
  </si>
  <si>
    <t>ก่อสร้างถนน ค.ส.ล. หมู่ที่ 1 ตำบลแม่จั๊วะ อำเภอเด่นชัย จังหวัดแพร่
จำนวน 5 สายทาง</t>
  </si>
  <si>
    <t>ก่อสร้างถนน ค.ส.ล. หมู่ที่ 5 ตำบลแม่จั๊วะ อำเภอเด่นชัย จังหวัดแพร่
หน้าบ้านนายสำเริง มาลัย ถึง ศาลากองทุนหมู่บ้าน ขนาดกว้าง 3 เมตร
หนา 0.15 เมตร ยาว 180 เมตร พื้นที่ดำเนินการไม่น้อยกว่า 
540 ตารางเมตร</t>
  </si>
  <si>
    <t>ก่อสร้างท่อส่งน้ำ ชนิดท่อเหลี่ยมบริเวณข้างโรงเรียนเด่นชุมพล หมู่ที่ 4 
ตำบลปงป่าหวาย อำเภอเด่นชัย จังหวัดแพร่</t>
  </si>
  <si>
    <t>ก่อสร้างถนน ค.ส.ล. หมู่ที่ 4 ตำบลปงป่าหวาย อำเภอเด่นชัย 
จังหวัดแพร่ จากถนนคลองชลประทานซอย 37 ถึงบริเวณสวนนางสุภา 
ถุงพลอย ขนาดกว้าง 4 เมตร หนา 0.15 เมตร ยาว 540 เมตร
พื้นที่ดำเนินการไม่น้อยกว่า 2,160 ตารางเมตร</t>
  </si>
  <si>
    <t xml:space="preserve">ก่อสร้างรางระบายน้ำ ค.ส.ล. หมู่ที่ 10 ตำบลเด่นชัย อำเภอเด่นชัย จังหวัดแพร่ บริเวณหน้าโรงเรียนชุมชนบ้านปากพวก ขนาดภายในกว้าง 0.30 เมตร ลึกเฉลี่ย 0.30 เมตร ยาว 185 เมตร </t>
  </si>
  <si>
    <t xml:space="preserve">ก่อสร้างรางระบายน้ำ ค.ส.ล. หมู่ที่ 8 ตำบลเด่นชัย อำเภอเด่นชัย จังหวัดแพร่ บริเวณสามแยกหน้าโรงเรียนเด่นทัพชัย ถึงบริเวณวัดเด่นทัพชัย ขนาดภายในกว้าง 0.30 เมตร ลึกเฉลี่ย 0.30 เมตร ยาว 500 เมตร </t>
  </si>
  <si>
    <t xml:space="preserve">ก่อสร้างกำแพงกันตลิ่งบ้านห้วยปากทอด (ตามแบบมาตรฐาน) หมู่ที่ 2 
ตำบลห้วยไร่ อำเภอเด่นชัย จังหวัดแพร่ </t>
  </si>
  <si>
    <t>ก่อสร้างถนนหินคลุกบดอัดแน่น ขนาดกว้างเฉลี่ย 6 เมตร 
หนาเฉลี่ย 0.15 เมตร ยาว 5,275 เมตร (หรือมีพื้นที่ไม่น้อยกว่า 31,650 ตารางเมตร) หมู่ที่ 3 บ้านแม่ยางหล่ายทุ่ง ตำบลแม่ยางฮ่อ อำเภอร้องกวาง จังหวัดแพร่</t>
  </si>
  <si>
    <t>ขุดเจาะบ่อบาดาลและติดตั้งระบบโซล่าเซลล์ (บ่อบาดาลขนาด 6 นิ้ว 
ท่อ PVC ชั้น 13.5 ลึก 150 เมตร แผงโซล่าเซลล์ 15 แผง) หมู่ที่ 4 
บ้านแม่ยางฮ่อ ตำบลแม่ยางฮ่อ อำเภอร้องกวาง จังหวัดแพร่</t>
  </si>
  <si>
    <t>ก่อสร้างถนนแอสฟัลท์ติกคอนกรีต ขนาดกว้างเฉลี่ย 4 เมตร 
หนาเฉลี่ย 0.05 เมตร ยาว 130 เมตร (หรือมีพื้นที่ไม่น้อยกว่า 520 
ตารางเมตร) หมู่ที่ 3 บ้านแม่ยางหล่ายทุ่ง ตำบลแม่ยางฮ่อ
อำเภอร้องกวาง จังหวัดแพร่</t>
  </si>
  <si>
    <t>ก่อสร้างถนนแอสฟัลท์ติกคอนกรีต ขนาดกว้างเฉลี่ย 4 เมตร 
หนาเฉลี่ย 0.05 เมตร ยาว 280 เมตร (หรือมีพื้นที่ไม่น้อยกว่า 1,120 
ตารางเมตร) หมู่ที่ 3 บ้านแม่ยางหล่ายทุ่ง ตำบลแม่ยางฮ่อ
 อำเภอร้องกวาง จังหวัดแพร่</t>
  </si>
  <si>
    <t>ก่อสร้างถนนแอสฟัลท์ติกคอนกรีต ขนาดกว้างเฉลี่ย 4 เมตร 
หนาเฉลี่ย 0.05 เมตร ยาว 50 เมตร (หรือมีพื้นที่ไม่น้อยกว่า 200 
ตารางเมตร) หมู่ที่ 3 บ้านแม่ยางหล่ายทุ่ง ตำบลแม่ยางฮ่อ
อำเภอร้องกวาง จังหวัดแพร่</t>
  </si>
  <si>
    <t xml:space="preserve">ก่อสร้างถนนแอสฟัลท์ติกคอนกรีต หมู่ที่ 5 บ้านแม่ยางเตาปูน 
ตำบลแม่ยางฮ่อ อำเภอร้องกวาง ขนาดกว้างเฉลี่ย 4 เมตร 
หนาเฉลี่ย 0.05 เมตร ยาว 85 เมตร (หรือมีพื้นที่ไม่น้อยกว่า 
340 ตารางเมตร) </t>
  </si>
  <si>
    <t xml:space="preserve">ก่อสร้างถนนแอสฟัลท์ติกคอนกรีต ขนาดกว้างเฉลี่ย 4 เมตร 
หนาเฉลี่ย 0.05 เมตร ยาว 150 เมตร (หรือมีพื้นที่ไม่น้อยกว่า 
600 ตารางเมตร) หมู่ที่ 5 บ้านแม่ยางเตาปูน ตำบลแม่ยางฮ่อ
อำเภอร้องกวาง จังหวัดแพร่ </t>
  </si>
  <si>
    <t xml:space="preserve">ก่อสร้างถนนแอสฟัลท์ติกคอนกรีต ขนาดกว้างเฉลี่ย 4 เมตร 
หนาเฉลี่ย 0.05 เมตร ยาว 185 เมตร (หรือมีพื้นที่ไม่น้อยกว่า 
740 ตารางเมตร) หมู่ที่ 5 บ้านแม่ยางเตาปูน ตำบลแม่ยางฮ่อ
อำเภอร้องกวาง จังหวัดแพร่ </t>
  </si>
  <si>
    <t>ก่อสร้างถนนแอสฟัลท์ติกคอนกรีต ขนาดกว้างเฉลี่ย 4 เมตร 
หนาเฉลี่ย 0.05 เมตร ยาว 110 เมตร (หรือมีพื้นที่ไม่น้อยกว่า 
440 ตารางเมตร) หมู่ที่ 6 บ้านแม่ยางเปี้ยว ตำบลแม่ยางฮ่อ
อำเภอร้องกวาง จังหวัดแพร่</t>
  </si>
  <si>
    <t>ก่อสร้างท่อลอดเหลี่ยม ค.ส.ล. (Box Culvert)  ชนิด 1 ช่องทาง 
บ้านห้วยกี้ หมู่ที่ 1 ตำบลห้วยโรง อำเภอร้องกวาง จังหวัดแพร่</t>
  </si>
  <si>
    <t xml:space="preserve">ก่อสร้างท่อลอดเหลี่ยม ค.ส.ล.  (Box Culvert) ชนิด 2 ช่องทาง 
บ้านห้วยแก็ต หมู่ที่ 2 ตำบลห้วยโรง อำเภอร้องกวาง จังหวัดแพร่ </t>
  </si>
  <si>
    <t xml:space="preserve">ก่อสร้างท่อลอดเหลี่ยม ค.ส.ล. (Box Culvert) ชนิด 2 ช่องทาง 
บ้านห้วยแก็ต หมู่ที่ 2 ตำบลห้วยโรง อำเภอร้องกวาง จังหวัดแพร่ </t>
  </si>
  <si>
    <t>ก่อสร้างท่อลอดเหลี่ยม ค.ส.ล. (Box Culvert) ชนิด 1 ช่องทาง 
บ้านห้วยโรงนอก หมู่ที่ 3 ตำบลห้วยโรง อำเภอร้องกวาง จังหวัดแพร่</t>
  </si>
  <si>
    <t>ก่อสร้างท่อลอดเหลี่ยม ค.ส.ล. (Box Culvert) ชนิด 2 ช่องทาง 
บ้านห้วยโรงใน หมู่ที่ 4 ตำบลห้วยโรง อำเภอร้องกวาง จังหวัดแพร่</t>
  </si>
  <si>
    <t>ก่อสร้างท่อลอดเหลี่ยม ค.ส.ล.  (Box Culvert) ชนิด 1 ช่องทาง
บ้านน้ำพุน้อย หมู่ที่ 7 ตำบลห้วยโรง อำเภอร้องกวาง จังหวัดแพร่</t>
  </si>
  <si>
    <t>ก่อสร้างถนน ค.ส.ล. บ้านน้ำพุสูง บ้านน้ำพุน้อย หมู่ที่ 5 - หมู่ที่ 7 
ตำบลห้วยโรง อำเภอร้องกวาง จังหวัดแพร่</t>
  </si>
  <si>
    <t>ก่อสร้างท่อเหลี่ยม คสล. หมู่ที่ 1 ตำบลแม่ยางตาล อำเภอร้องกวาง
จังหวัดแพร่</t>
  </si>
  <si>
    <t>ก่อสร้างท่อเหลี่ยม คสล. หมู่ที่ 6 บ้านแม่ยางม่อน ตำบลแม่ยางตาล
อำเภอร้องกวาง จังหวัดแพร่</t>
  </si>
  <si>
    <t>ก่อสร้างถนน ค.ส.ล. บ้านหนองเจริญ หมู่ที่ 2 เชื่อมบ้านทรายมูล หมู่ที่ 5
ตำบลแม่ยางตาล อำเภอร้องกวาง จังหวัดแพร่</t>
  </si>
  <si>
    <t>ปรับปรุงเสริมผิวจราจรลาดยาง แอสฟัลท์ติกคอนกรีต บ้านแม่ยางโทน
หมู่ที่ 4 ตำบลแม่ยางตาล อำเภอร้องกวาง จังหวัดแพร่</t>
  </si>
  <si>
    <t>ปรับปรุงเสริมผิวจราจรลาดยาง แอสฟัลท์ติกคอนกรีต บ้านหนองอ่วน
หมู่ที่ 9 ตำบลแม่ยางตาล อำเภอร้องกวาง จังหวัดแพร่</t>
  </si>
  <si>
    <t>ก่อสร้างรางระบายน้ำ ค.ส.ล. (แบบ ข-50) พร้อมขยายไหล่ทาง 
บ้านทรายมูล หมู่ที่ 5 ซ.ขึ้นทุ่งยวง ตำบลแม่ยางตาล อำเภอร้องกวาง
จังหวัดแพร่</t>
  </si>
  <si>
    <t>ปรับปรุงเสริมผิวจราจรลาดยาง แอสฟัลต์ติกคอนกรีต ภายในองค์การ
บริหารส่วนตำบลแม่ยางตาล หมู่ที่ 1 ตำบลแม่ยางตาล อำเภอร้องกวาง จังหวัดแพร่</t>
  </si>
  <si>
    <t>ปรับปรุงเสริมผิวลาดยางแอสฟัลต์คอนกรีต บ้านแม่ยางกวาว หมู่ที่ 7 ตำบลแม่ยางตาล อำเภอร้องกวาง จังหวัดแพร่</t>
  </si>
  <si>
    <t>ปรับปรุงเสริมผิวลาดยางแอสฟัลท์คอนกรีต บ้านทรายมูลเหนือ หมู่ที่ 8
ตำบลแม่ยางตาล อำเภอร้องกวาง จังหวัดแพร่</t>
  </si>
  <si>
    <t>ก่อสร้างถนน ค.ส.ล.บ้านทรายมูล หมู่ที่ 5 ตำบลแม่ยางตาล 
อำเภอร้องกวาง จังหวัดแพร่</t>
  </si>
  <si>
    <t>ปรับปรุงเสริมผิวลาดยางแอสฟัลต์ติกคอนกรีต หมู่ที่ 3 ตำบลแม่ยางตาล อำเภอร้องกวาง จังหวัดแพร่</t>
  </si>
  <si>
    <t>ปรับปรุงเสริมผิวลาดยางแอสฟัลต์ติกคอนกรีต ซอย 2 หมู่ที่ 5 
ตำบลแม่ยางตาล อำเภอร้องกวาง จังหวัดแพร่</t>
  </si>
  <si>
    <t>ปรับปรุงเสริมผิวลาดยางแอสฟัลต์คอนกรีต บ้านหนองเจริญ หมู่ที่ 2 ตำบลแม่ยางตาล อำเภอร้องกวาง จังหวัดแพร่</t>
  </si>
  <si>
    <t>ปรับปรุงเสริมผิวลาดยางแอสฟัลต์คอนกรีต บ้านมายางม่อน หมู่ที่ 6 ตำบลแม่ยางตาล อำเภอร้องกวาง จังหวัดแพร่</t>
  </si>
  <si>
    <t>ปรับปรุงเสริมผิวลาดยางแอสฟัลต์ติกคอนกรีต ซอย 8 หมู่ที่ 5 
บริเวณข้างบ้านนายนริน ธิมา ถึง บ้านนางทองยก นันตา ตำบลแม่ยางตาล
อำเภอร้องกวาง จังหวัดแพร่</t>
  </si>
  <si>
    <t xml:space="preserve">ก่อสร้างถนน ค.ส.ล. สายหลักบ้านบ่อเชื่อมบ้านก้องฝาย หมู่ที่ 2 เชื่อมหมู่ 12 ตำบลบ้านปิน อำเภอลอง จังหวัดแพร่ </t>
  </si>
  <si>
    <t xml:space="preserve">ก่อสร้างถนน ค.ส.ล. สายหลักหมู่ 6 บ้านผาคอ ตำบลบ้านปิน อำเภอลอง
จังหวัดแพร่ </t>
  </si>
  <si>
    <t>ก่อสร้างรางระบายน้ำ คสล. รูปตัวยู เพื่อการเกษตร บ้านนาตุ้ม หมู่ที่ 2
ตำบลบ่อเหล็กลอง อำเภอลอง จังหวัดแพร่</t>
  </si>
  <si>
    <t>ก่อสร้างรางระบายน้ำ คสล. รูปตัวยูเพื่อการเกษตร บ้านนาตุ้ม หมู่ที่ 2
ตำบลบ่อเหล็กลอง อำเภอลอง  จังหวัดแพร่</t>
  </si>
  <si>
    <t>ก่อสร้างถนน ค.ส.ล. สายเพิง บ้านแหลง หมู่ที่ 5 ตำบลเวียงต้า อำเภอลอง 
จังหวัดแพร่</t>
  </si>
  <si>
    <t>พัฒนาโครงสร้างพื้นฐานเพื่อรองรับการพัฒนากิจกรรมทางเศรษฐกิจของชุมชน บ้านดอนมูล หมู่ที่ 10 ตำบลห้วยอ้อ อำเภอลอง จังหวัดแพร่</t>
  </si>
  <si>
    <t xml:space="preserve">ปรับปรุงถนนลาดยาง ซอยนางมวล บ้านแม่ลานพัฒนา หมู่ที่ 14
ตำบลห้วยอ้อ อำเภอลอง จังหวัดแพร่ </t>
  </si>
  <si>
    <t xml:space="preserve">ปรับปรุงถนนลาดยาง ซอยศาลาหมู่บ้าน บ้านแม่ลานพัฒนา หมู่ที่ 14 
ตำบลห้วยอ้อ อำเภอลอง จังหวัดแพร่ </t>
  </si>
  <si>
    <t xml:space="preserve">ปรับปรุงถนน คสล. ซอยโคนพยอม บ้านดอนมูล หมู่ที่ 10 ตำบลห้วยอ้อ 
อำเภอลอง จังหวัดแพร่ </t>
  </si>
  <si>
    <t>ปรับปรุงถนนลาดยาง ซอยนายดิเรก บ้านแม่ลานเหนือ หมู่ที่ 11 - 
บ้านแม่ลานพัฒนา หมู่ที่ 14 ตำบลห้วยอ้อ อำเภอลอง จังหวัดแพร่</t>
  </si>
  <si>
    <t>ก่อสร้างถนน ค.ส.ล.สายผามอก - ใหม่จัดสรร หมู่ที่ 1 ตำบลต้าผามอก อำเภอลอง จังหวัดแพร่ ตามแบบมาตรฐานกรมทางหลวงชนบท 
แบบเลขที่ ถน 205/56</t>
  </si>
  <si>
    <t>ก่อสร้างฝายน้ำล้น แบบ มข.27 กั้นลำห้วยแม่สวก บ้านอิม หมู่ที่ 5
ตำบลต้าผามอก อำเภอลอง จังหวัดแพร่</t>
  </si>
  <si>
    <t>ก่อสร้างถนน ค.ส.ล. บ้านห้วยขอน หมู่ที่ 16 ตำบลห้วยหม้าย อำเภอสอง จังหวัดแพร่</t>
  </si>
  <si>
    <t>ปรับปรุงผิวถนนคอนกรีตด้วยแอสฟัลติกส์คอนกรีต บ้านลูนิเกต หมู่ที่ 9
ตำบลห้วยหม้าย อำเภอสอง จังหวัดแพร่</t>
  </si>
  <si>
    <t>ก่อสร้างถนน ค.ส.ล. หมู่ที่ 2 ตำบลทุ่งน้าว อำเภอสอง จังหวัดแพร่</t>
  </si>
  <si>
    <t>ก่อสร้างถนน ค.ส.ล. หมู่ที่ 6 ตำบลทุ่งน้าว อำเภอสอง จังหวัดแพร่</t>
  </si>
  <si>
    <t>ซ่อมสร้างผิวลาดยาง บ้านหนุนใต้ หมู่ที่ 2 - บ้านหนุนเหนือ หมู่ที่ 10 ตำบลบ้านหนุน อำเภอสอง จังหวัดแพร่</t>
  </si>
  <si>
    <t>ซ่อมสร้างผิวลาดยาง บ้านดงพัฒนา หมู่ที่ 9 ตำบลบ้านหนุน อำเภอสอง จังหวัดแพร่</t>
  </si>
  <si>
    <t>ก่อสร้างถนน ค.ส.ล. หมู่ที่ 4 ตำบลบ้านหนุน อำเภอสอง จังหวัดแพร่</t>
  </si>
  <si>
    <t>ก่อสร้างระบบส่งน้ำเพื่อการเกษตร หมู่ที่ 1 ตำบลบ้านหนุน อำเภอสอง จังหวัดแพร่</t>
  </si>
  <si>
    <t>ก่อสร้างระบบส่งน้ำเพื่อการเกษตร บ้านหนุนเหนือ หมู่ที่ 10 
ตำบลบ้านหนุน อำเภอสอง จังหวัดแพร่</t>
  </si>
  <si>
    <t xml:space="preserve">ปรับปรุงซ่อมแซมถนนแอสฟัลท์ติกคอนกรีต หมู่ที่ 1 ตำบลสะเอียบ 
อำเภอสอง จังหวัดแพร่ </t>
  </si>
  <si>
    <t xml:space="preserve">ปรับปรุงซ่อมแซมถนนแอสฟัลท์ติกคอนกรีต หมู่ที่ 9 ตำบลสะเอียบ 
อำเภอสอง จังหวัดแพร่ </t>
  </si>
  <si>
    <t>ก่อสร้างถนน ค.ส.ล. บ้านม่วงคำใต้ หมู่ที่ 10 ตำบลสรอย อำเภอวังชิ้น จังหวัดแพร่</t>
  </si>
  <si>
    <t>ก่อสร้างถนน ค.ส.ล. สายจำมุ้น - หมอนไม้สวนป่า หมู่ที่ 3 ตำบลนาพูน อำเภอวังชิ้น จังหวัดแพร่</t>
  </si>
  <si>
    <t>ก่อสร้างถนน ค.ส.ล. สายห้วยโขงเขง หมู่ที่ 4 ตำบลนาพูน อำเภอวังชิ้น 
จังหวัดแพร่</t>
  </si>
  <si>
    <t>ก่อสร้างถนน ค.ส.ล. สายป่าช้าบ้านดอนกว้าง หมู่ที่ 5 ตำบลนาพูน อำเภอวังชิ้น จังหวัดแพร่</t>
  </si>
  <si>
    <t>ก่อสร้างถนน ค.ส.ล. สายดอนกว้าง - พงเสลียง หมู่ที่ 5 ตำบลนาพูน 
อำเภอวังชิ้น จังหวัดแพร่</t>
  </si>
  <si>
    <t>ก่อสร้างถนน ค.ส.ล. สายห้วยแม่จี้,ห้วยแม่ดำ บ้านแม่กระต๋อม หมู่ที่ 6 ตำบลป่าสัก อำเภอวังชิ้น จังหวัดแพร่</t>
  </si>
  <si>
    <t>ก่อสร้างฝายชะลอน้ำหินทิ้งกล่อง Gabion จำนวน 3 จุด บ้านแม่สิน 
หมู่ที่ 6 ตำบลแม่เกิ๋ง อำเภอวังชิ้น จังหวัดแพร่</t>
  </si>
  <si>
    <t>ก่อสร้างถนนลาดยางแอสฟัลท์ติกคอนกรีต หมู่ 6 บ้านแม่สิน ตำบลแม่เกิ๋งอำเภอวังชิ้น จังหวัดแพร่</t>
  </si>
  <si>
    <t>เสริมผิวถนนแอสฟัลต์ติกคอนกรีต สายข้างวัดสะเลียมเหนือ ถึงคันคลอง
ชลประทาน หมู่ที่ 7 ตำบลตำหนักธรรม อำเภอหนองม่วงไข่ จังหวัดแพร่ 
กว้าง 4 เมตร ยาว 755 เมตร หนา 0.05 เมตร หรือมีพื้นที่ไม่น้อยกว่า 3,020 ตารางเมตร</t>
  </si>
  <si>
    <t>ก่อสร้างรางส่งน้ำ ค.ส.ล. หมู่ที่ 1 ตำบลหนองม่วงไข่ อำเภอหนองม่วงไข่
จังหวัดแพร่</t>
  </si>
  <si>
    <t>รวมโครงการทั้งหมด  (140 โครงการ)</t>
  </si>
  <si>
    <t>ลงชื่อ</t>
  </si>
  <si>
    <t xml:space="preserve">               ผู้รับรองรายงานข้อมูล</t>
  </si>
  <si>
    <t>ปรับปรุงซ่อมแซมถนนแอสฟัลท์ติกคอนกรีต สายบ้านมหาโพธิ์ จำนวน 2 ช่วง หมู่ที่ 5 และ หมู่ที่ 15 ตำบลป่าแมต อำเภอเมืองแพร่ จังหวัดแพร่</t>
  </si>
  <si>
    <t>ปรับปรุงผิวจราจรแอสฟัลท์ติกคอนกรีต กว้างเฉลี่ย 5 - 6 เมตร ยาว 550 
หนาเฉลี่ย 0.05 เมตร หรือพื้นที่ไม่น้อยกว่า 3,025 ตารางเมตร 
ตามแบบเทศบาลทุ่งโฮ้ง หมู่ที่ 6 ตำบลทุ่งโฮ้ง อำเภอเมืองแพร่ จังหวัดแพร่</t>
  </si>
  <si>
    <t>ก่อสร้างรางระบายน้ำ ค.ส.ล. (แบบ ข-50) พร้อมขยายไหล่ทาง 
บ้านทรายมูล หมู่ที่ 5 ซ. 2 ตำบลแม่ยางตาล อำเภอร้องกวาง จังหวัดแพร่</t>
  </si>
  <si>
    <t>ได้รับการจัดสรรซ้ำซ้อนกับงบเงินอุดหนุนเฉพาะกิจ ปี 2565</t>
  </si>
  <si>
    <t>อยู่ระหว่างการขออนุมัติแก้ไขรายระเอียดโครงการ</t>
  </si>
  <si>
    <t xml:space="preserve">            ( ..............................)</t>
  </si>
  <si>
    <t xml:space="preserve">   ท้องถิ่นอำเภอ........</t>
  </si>
  <si>
    <r>
      <t xml:space="preserve">ให้จัดส่งแบบรายงานให้จังหวัด </t>
    </r>
    <r>
      <rPr>
        <u/>
        <sz val="20"/>
        <color rgb="FFFF0000"/>
        <rFont val="TH SarabunPSK"/>
        <family val="2"/>
      </rPr>
      <t>ภายในวันที่ 4  ของทุกเดือน</t>
    </r>
    <r>
      <rPr>
        <sz val="20"/>
        <color theme="1"/>
        <rFont val="TH SarabunPSK"/>
        <family val="2"/>
      </rPr>
      <t xml:space="preserve"> เพื่อรวบรวมส่งให้กรมส่งเสริมการปกครองท้องถิ่น กระทรวงมหาดไทย สำนักพัฒนาและส่งเสริมการบริหารราชการจังหวัด สำนักงานปลัดกระทรวงมหาดไทย ดำเนินการต่อไป</t>
    </r>
  </si>
  <si>
    <r>
      <rPr>
        <b/>
        <u/>
        <sz val="20"/>
        <color rgb="FFFF0000"/>
        <rFont val="TH SarabunPSK"/>
        <family val="2"/>
      </rPr>
      <t xml:space="preserve">คำอธิบาย </t>
    </r>
    <r>
      <rPr>
        <b/>
        <sz val="20"/>
        <color rgb="FFFF0000"/>
        <rFont val="TH SarabunPSK"/>
        <family val="2"/>
      </rPr>
      <t>: ให้ใส่ข้อมูลในช่องสีเขียว</t>
    </r>
  </si>
  <si>
    <r>
      <t xml:space="preserve">ให้รายงานสถานะการดำเนินโครงการ โดยจำแนกเป็น 3 สถานะ คือ 1. ไม่ขอรับการจัดสรรงบ 2. ยกเลิกโครงการ (หลังจากได้รับการจัดสรรงบ) 3. อยู่ระหว่างดำเนินการ (อธิบายโดยสังเขป เช่น อยู่ระหว่างจัดซื้อจัดจ้าง และ 4. ดำเนินการแล้วเสร็จ ทั้งนี้ ตามข้อ 1 2 และ 4 ให้ระบุตัวเลขแสดงสถานะ </t>
    </r>
    <r>
      <rPr>
        <b/>
        <sz val="14"/>
        <color rgb="FFFF0000"/>
        <rFont val="TH SarabunPSK"/>
        <family val="2"/>
      </rPr>
      <t>"0" คือ ไม่ใช่  และ "1" คือ ใช่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</si>
</sst>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1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color rgb="FFFF0000"/>
      <name val="TH SarabunPSK"/>
      <family val="2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20"/>
      <color theme="1"/>
      <name val="TH SarabunPSK"/>
      <family val="2"/>
    </font>
    <font>
      <sz val="20"/>
      <color theme="1"/>
      <name val="TH SarabunPSK"/>
      <family val="2"/>
    </font>
    <font>
      <sz val="14"/>
      <name val="TH SarabunPSK"/>
      <family val="2"/>
    </font>
    <font>
      <u/>
      <sz val="20"/>
      <color rgb="FFFF0000"/>
      <name val="TH SarabunPSK"/>
      <family val="2"/>
    </font>
    <font>
      <b/>
      <sz val="18"/>
      <color rgb="FFFF0000"/>
      <name val="TH SarabunPSK"/>
      <family val="2"/>
    </font>
    <font>
      <b/>
      <u/>
      <sz val="20"/>
      <color rgb="FFFF0000"/>
      <name val="TH SarabunPSK"/>
      <family val="2"/>
    </font>
    <font>
      <b/>
      <sz val="20"/>
      <color rgb="FFFF0000"/>
      <name val="TH SarabunPSK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EF2E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87" fontId="3" fillId="0" borderId="0" xfId="0" applyNumberFormat="1" applyFont="1"/>
    <xf numFmtId="0" fontId="5" fillId="0" borderId="0" xfId="0" applyFont="1"/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187" fontId="5" fillId="3" borderId="2" xfId="0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 applyBorder="1" applyAlignment="1">
      <alignment horizontal="center" vertical="center"/>
    </xf>
    <xf numFmtId="187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4" xfId="0" applyNumberFormat="1" applyFont="1" applyFill="1" applyBorder="1" applyAlignment="1">
      <alignment horizontal="right" vertical="top" wrapText="1"/>
    </xf>
    <xf numFmtId="0" fontId="3" fillId="0" borderId="0" xfId="0" applyFont="1" applyFill="1"/>
    <xf numFmtId="0" fontId="3" fillId="0" borderId="5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187" fontId="3" fillId="0" borderId="5" xfId="1" applyNumberFormat="1" applyFont="1" applyFill="1" applyBorder="1" applyAlignment="1">
      <alignment horizontal="right" vertical="top" wrapText="1"/>
    </xf>
    <xf numFmtId="0" fontId="3" fillId="0" borderId="5" xfId="1" applyNumberFormat="1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left" vertical="top" wrapText="1"/>
    </xf>
    <xf numFmtId="187" fontId="5" fillId="0" borderId="5" xfId="1" applyNumberFormat="1" applyFont="1" applyFill="1" applyBorder="1" applyAlignment="1">
      <alignment horizontal="right" vertical="top" wrapText="1"/>
    </xf>
    <xf numFmtId="0" fontId="5" fillId="0" borderId="5" xfId="1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187" fontId="3" fillId="0" borderId="6" xfId="1" applyNumberFormat="1" applyFont="1" applyFill="1" applyBorder="1" applyAlignment="1">
      <alignment horizontal="right" vertical="top" wrapText="1"/>
    </xf>
    <xf numFmtId="0" fontId="3" fillId="0" borderId="6" xfId="1" applyNumberFormat="1" applyFont="1" applyFill="1" applyBorder="1" applyAlignment="1">
      <alignment horizontal="center" vertical="top" wrapText="1"/>
    </xf>
    <xf numFmtId="3" fontId="3" fillId="0" borderId="4" xfId="0" applyNumberFormat="1" applyFont="1" applyFill="1" applyBorder="1" applyAlignment="1">
      <alignment horizontal="right" vertical="top" wrapText="1"/>
    </xf>
    <xf numFmtId="0" fontId="5" fillId="5" borderId="4" xfId="0" applyFont="1" applyFill="1" applyBorder="1" applyAlignment="1">
      <alignment horizontal="center" vertical="top" wrapText="1"/>
    </xf>
    <xf numFmtId="0" fontId="5" fillId="5" borderId="4" xfId="0" applyFont="1" applyFill="1" applyBorder="1" applyAlignment="1">
      <alignment horizontal="left" vertical="top" wrapText="1"/>
    </xf>
    <xf numFmtId="3" fontId="5" fillId="5" borderId="4" xfId="0" applyNumberFormat="1" applyFont="1" applyFill="1" applyBorder="1" applyAlignment="1">
      <alignment horizontal="right" vertical="top" wrapText="1"/>
    </xf>
    <xf numFmtId="0" fontId="5" fillId="5" borderId="5" xfId="0" applyFont="1" applyFill="1" applyBorder="1" applyAlignment="1">
      <alignment horizontal="center" vertical="top" wrapText="1"/>
    </xf>
    <xf numFmtId="0" fontId="5" fillId="5" borderId="5" xfId="0" applyFont="1" applyFill="1" applyBorder="1" applyAlignment="1">
      <alignment horizontal="left" vertical="top" wrapText="1"/>
    </xf>
    <xf numFmtId="187" fontId="5" fillId="5" borderId="5" xfId="1" applyNumberFormat="1" applyFont="1" applyFill="1" applyBorder="1" applyAlignment="1">
      <alignment horizontal="right" vertical="top" wrapText="1"/>
    </xf>
    <xf numFmtId="0" fontId="5" fillId="5" borderId="5" xfId="1" applyNumberFormat="1" applyFont="1" applyFill="1" applyBorder="1" applyAlignment="1">
      <alignment horizontal="center" vertical="top" wrapText="1"/>
    </xf>
    <xf numFmtId="0" fontId="3" fillId="5" borderId="5" xfId="0" applyFont="1" applyFill="1" applyBorder="1" applyAlignment="1">
      <alignment horizontal="left" vertical="top" wrapText="1"/>
    </xf>
    <xf numFmtId="187" fontId="3" fillId="5" borderId="5" xfId="1" applyNumberFormat="1" applyFont="1" applyFill="1" applyBorder="1" applyAlignment="1">
      <alignment horizontal="right" vertical="top" wrapText="1"/>
    </xf>
    <xf numFmtId="0" fontId="3" fillId="5" borderId="5" xfId="0" applyFont="1" applyFill="1" applyBorder="1" applyAlignment="1">
      <alignment horizontal="center" vertical="top" wrapText="1"/>
    </xf>
    <xf numFmtId="3" fontId="3" fillId="5" borderId="4" xfId="0" applyNumberFormat="1" applyFont="1" applyFill="1" applyBorder="1" applyAlignment="1">
      <alignment horizontal="right" vertical="top" wrapText="1"/>
    </xf>
    <xf numFmtId="0" fontId="3" fillId="5" borderId="5" xfId="1" applyNumberFormat="1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horizontal="center" vertical="center"/>
    </xf>
    <xf numFmtId="3" fontId="5" fillId="5" borderId="4" xfId="0" applyNumberFormat="1" applyFont="1" applyFill="1" applyBorder="1" applyAlignment="1">
      <alignment horizontal="center" vertical="top" wrapText="1"/>
    </xf>
    <xf numFmtId="187" fontId="5" fillId="3" borderId="2" xfId="0" applyNumberFormat="1" applyFont="1" applyFill="1" applyBorder="1" applyAlignment="1">
      <alignment horizontal="center" vertical="center"/>
    </xf>
    <xf numFmtId="187" fontId="5" fillId="5" borderId="5" xfId="1" applyNumberFormat="1" applyFont="1" applyFill="1" applyBorder="1" applyAlignment="1">
      <alignment horizontal="center" vertical="top" wrapText="1"/>
    </xf>
    <xf numFmtId="1" fontId="5" fillId="5" borderId="5" xfId="1" applyNumberFormat="1" applyFont="1" applyFill="1" applyBorder="1" applyAlignment="1">
      <alignment horizontal="center" vertical="top" wrapText="1"/>
    </xf>
    <xf numFmtId="187" fontId="5" fillId="5" borderId="4" xfId="1" applyNumberFormat="1" applyFont="1" applyFill="1" applyBorder="1" applyAlignment="1">
      <alignment horizontal="center" vertical="top" wrapText="1"/>
    </xf>
    <xf numFmtId="187" fontId="3" fillId="0" borderId="5" xfId="1" applyNumberFormat="1" applyFont="1" applyFill="1" applyBorder="1" applyAlignment="1">
      <alignment horizontal="center" vertical="top" wrapText="1"/>
    </xf>
    <xf numFmtId="187" fontId="3" fillId="0" borderId="5" xfId="1" applyNumberFormat="1" applyFont="1" applyFill="1" applyBorder="1" applyAlignment="1">
      <alignment horizontal="center" vertical="top"/>
    </xf>
    <xf numFmtId="187" fontId="5" fillId="0" borderId="5" xfId="1" applyNumberFormat="1" applyFont="1" applyFill="1" applyBorder="1" applyAlignment="1">
      <alignment horizontal="center" vertical="top" wrapText="1"/>
    </xf>
    <xf numFmtId="187" fontId="3" fillId="5" borderId="5" xfId="1" applyNumberFormat="1" applyFont="1" applyFill="1" applyBorder="1" applyAlignment="1">
      <alignment horizontal="center" vertical="top" wrapText="1"/>
    </xf>
    <xf numFmtId="187" fontId="3" fillId="0" borderId="6" xfId="1" applyNumberFormat="1" applyFont="1" applyFill="1" applyBorder="1" applyAlignment="1">
      <alignment horizontal="center" vertical="top" wrapText="1"/>
    </xf>
    <xf numFmtId="187" fontId="3" fillId="0" borderId="6" xfId="1" applyNumberFormat="1" applyFont="1" applyFill="1" applyBorder="1" applyAlignment="1">
      <alignment horizontal="center" vertical="top"/>
    </xf>
    <xf numFmtId="187" fontId="8" fillId="0" borderId="0" xfId="0" applyNumberFormat="1" applyFont="1"/>
    <xf numFmtId="3" fontId="3" fillId="0" borderId="0" xfId="0" applyNumberFormat="1" applyFont="1" applyFill="1"/>
    <xf numFmtId="0" fontId="5" fillId="0" borderId="0" xfId="0" applyFont="1" applyAlignment="1">
      <alignment horizontal="center" vertical="center"/>
    </xf>
    <xf numFmtId="0" fontId="3" fillId="6" borderId="5" xfId="0" applyFont="1" applyFill="1" applyBorder="1" applyAlignment="1">
      <alignment horizontal="left" vertical="top" wrapText="1"/>
    </xf>
    <xf numFmtId="187" fontId="6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left" vertical="top"/>
    </xf>
    <xf numFmtId="3" fontId="2" fillId="7" borderId="2" xfId="0" applyNumberFormat="1" applyFont="1" applyFill="1" applyBorder="1" applyAlignment="1">
      <alignment horizontal="center" vertical="center" wrapText="1"/>
    </xf>
    <xf numFmtId="3" fontId="2" fillId="8" borderId="2" xfId="0" applyNumberFormat="1" applyFont="1" applyFill="1" applyBorder="1" applyAlignment="1">
      <alignment horizontal="center" vertical="center" wrapText="1"/>
    </xf>
    <xf numFmtId="3" fontId="2" fillId="7" borderId="2" xfId="0" applyNumberFormat="1" applyFont="1" applyFill="1" applyBorder="1" applyAlignment="1">
      <alignment horizontal="right" vertical="top" wrapText="1"/>
    </xf>
    <xf numFmtId="3" fontId="2" fillId="8" borderId="2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center"/>
    </xf>
    <xf numFmtId="0" fontId="2" fillId="7" borderId="2" xfId="0" applyFont="1" applyFill="1" applyBorder="1" applyAlignment="1">
      <alignment horizontal="left" vertical="center"/>
    </xf>
    <xf numFmtId="0" fontId="2" fillId="9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horizontal="center" vertical="center" wrapText="1"/>
    </xf>
    <xf numFmtId="3" fontId="2" fillId="9" borderId="2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top" wrapText="1"/>
    </xf>
    <xf numFmtId="0" fontId="3" fillId="0" borderId="0" xfId="0" applyFont="1" applyFill="1" applyBorder="1"/>
    <xf numFmtId="0" fontId="3" fillId="0" borderId="2" xfId="0" quotePrefix="1" applyFont="1" applyFill="1" applyBorder="1" applyAlignment="1">
      <alignment vertical="top" wrapText="1"/>
    </xf>
    <xf numFmtId="41" fontId="3" fillId="0" borderId="2" xfId="0" applyNumberFormat="1" applyFont="1" applyFill="1" applyBorder="1" applyAlignment="1">
      <alignment horizontal="right" vertical="top"/>
    </xf>
    <xf numFmtId="0" fontId="3" fillId="0" borderId="2" xfId="0" applyFont="1" applyFill="1" applyBorder="1" applyAlignment="1">
      <alignment vertical="top" wrapText="1"/>
    </xf>
    <xf numFmtId="187" fontId="3" fillId="0" borderId="2" xfId="0" applyNumberFormat="1" applyFont="1" applyFill="1" applyBorder="1" applyAlignment="1">
      <alignment horizontal="right" vertical="top"/>
    </xf>
    <xf numFmtId="187" fontId="3" fillId="0" borderId="2" xfId="1" applyNumberFormat="1" applyFont="1" applyFill="1" applyBorder="1" applyAlignment="1">
      <alignment vertical="top"/>
    </xf>
    <xf numFmtId="187" fontId="2" fillId="8" borderId="2" xfId="0" applyNumberFormat="1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right" vertical="top" wrapText="1"/>
    </xf>
    <xf numFmtId="3" fontId="2" fillId="0" borderId="2" xfId="0" applyNumberFormat="1" applyFont="1" applyFill="1" applyBorder="1" applyAlignment="1">
      <alignment horizontal="center" vertical="center" wrapText="1"/>
    </xf>
    <xf numFmtId="187" fontId="3" fillId="0" borderId="2" xfId="1" applyNumberFormat="1" applyFont="1" applyFill="1" applyBorder="1" applyAlignment="1">
      <alignment horizontal="right" vertical="top" wrapText="1"/>
    </xf>
    <xf numFmtId="0" fontId="3" fillId="0" borderId="2" xfId="1" applyNumberFormat="1" applyFont="1" applyFill="1" applyBorder="1" applyAlignment="1">
      <alignment horizontal="center" vertical="top" wrapText="1"/>
    </xf>
    <xf numFmtId="0" fontId="3" fillId="0" borderId="2" xfId="1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3" fontId="3" fillId="0" borderId="2" xfId="0" applyNumberFormat="1" applyFont="1" applyFill="1" applyBorder="1" applyAlignment="1">
      <alignment horizontal="right" vertical="top" wrapText="1"/>
    </xf>
    <xf numFmtId="0" fontId="3" fillId="0" borderId="2" xfId="0" applyNumberFormat="1" applyFont="1" applyFill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left" vertical="top" wrapText="1"/>
    </xf>
    <xf numFmtId="17" fontId="3" fillId="0" borderId="2" xfId="1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187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/>
    <xf numFmtId="0" fontId="4" fillId="0" borderId="2" xfId="0" applyFont="1" applyFill="1" applyBorder="1" applyAlignment="1">
      <alignment vertical="top"/>
    </xf>
    <xf numFmtId="187" fontId="5" fillId="0" borderId="2" xfId="0" applyNumberFormat="1" applyFont="1" applyFill="1" applyBorder="1"/>
    <xf numFmtId="0" fontId="4" fillId="0" borderId="0" xfId="0" applyFont="1" applyFill="1" applyBorder="1" applyAlignment="1">
      <alignment vertical="top"/>
    </xf>
    <xf numFmtId="187" fontId="5" fillId="0" borderId="0" xfId="0" applyNumberFormat="1" applyFont="1" applyFill="1" applyBorder="1"/>
    <xf numFmtId="0" fontId="5" fillId="0" borderId="2" xfId="0" applyFont="1" applyFill="1" applyBorder="1"/>
    <xf numFmtId="3" fontId="5" fillId="0" borderId="2" xfId="0" applyNumberFormat="1" applyFont="1" applyFill="1" applyBorder="1"/>
    <xf numFmtId="0" fontId="5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2" fillId="0" borderId="2" xfId="0" applyFont="1" applyFill="1" applyBorder="1" applyAlignment="1">
      <alignment horizontal="left" vertical="top"/>
    </xf>
    <xf numFmtId="0" fontId="11" fillId="10" borderId="0" xfId="0" applyFont="1" applyFill="1" applyBorder="1" applyAlignment="1">
      <alignment vertical="top"/>
    </xf>
    <xf numFmtId="0" fontId="10" fillId="10" borderId="0" xfId="0" applyFont="1" applyFill="1" applyBorder="1" applyAlignment="1">
      <alignment vertical="top"/>
    </xf>
    <xf numFmtId="0" fontId="10" fillId="10" borderId="10" xfId="0" applyFont="1" applyFill="1" applyBorder="1" applyAlignment="1">
      <alignment horizontal="center" vertical="top"/>
    </xf>
    <xf numFmtId="0" fontId="10" fillId="10" borderId="0" xfId="0" applyFont="1" applyFill="1" applyBorder="1" applyAlignment="1">
      <alignment horizontal="center" vertical="top"/>
    </xf>
    <xf numFmtId="0" fontId="10" fillId="10" borderId="11" xfId="0" applyFont="1" applyFill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7" borderId="2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center"/>
    </xf>
    <xf numFmtId="0" fontId="12" fillId="9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2" fillId="11" borderId="2" xfId="0" applyFont="1" applyFill="1" applyBorder="1" applyAlignment="1">
      <alignment horizontal="left" vertical="top"/>
    </xf>
    <xf numFmtId="0" fontId="3" fillId="11" borderId="2" xfId="0" applyFont="1" applyFill="1" applyBorder="1" applyAlignment="1">
      <alignment vertical="top" wrapText="1"/>
    </xf>
    <xf numFmtId="0" fontId="3" fillId="11" borderId="2" xfId="0" applyFont="1" applyFill="1" applyBorder="1" applyAlignment="1">
      <alignment horizontal="left" vertical="top"/>
    </xf>
    <xf numFmtId="3" fontId="3" fillId="11" borderId="2" xfId="0" applyNumberFormat="1" applyFont="1" applyFill="1" applyBorder="1" applyAlignment="1">
      <alignment horizontal="right" vertical="top" wrapText="1"/>
    </xf>
    <xf numFmtId="187" fontId="3" fillId="11" borderId="2" xfId="1" applyNumberFormat="1" applyFont="1" applyFill="1" applyBorder="1" applyAlignment="1">
      <alignment vertical="top"/>
    </xf>
    <xf numFmtId="3" fontId="2" fillId="11" borderId="2" xfId="0" applyNumberFormat="1" applyFont="1" applyFill="1" applyBorder="1" applyAlignment="1">
      <alignment horizontal="right" vertical="top" wrapText="1"/>
    </xf>
    <xf numFmtId="3" fontId="2" fillId="11" borderId="2" xfId="0" applyNumberFormat="1" applyFont="1" applyFill="1" applyBorder="1" applyAlignment="1">
      <alignment horizontal="center" vertical="top" wrapText="1"/>
    </xf>
    <xf numFmtId="0" fontId="3" fillId="11" borderId="2" xfId="0" applyNumberFormat="1" applyFont="1" applyFill="1" applyBorder="1" applyAlignment="1">
      <alignment horizontal="left" vertical="top" wrapText="1"/>
    </xf>
    <xf numFmtId="3" fontId="2" fillId="11" borderId="2" xfId="0" applyNumberFormat="1" applyFont="1" applyFill="1" applyBorder="1" applyAlignment="1">
      <alignment horizontal="center" vertical="center" wrapText="1"/>
    </xf>
    <xf numFmtId="0" fontId="3" fillId="11" borderId="0" xfId="0" applyFont="1" applyFill="1"/>
    <xf numFmtId="3" fontId="2" fillId="12" borderId="2" xfId="0" applyNumberFormat="1" applyFont="1" applyFill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shrinkToFit="1"/>
    </xf>
    <xf numFmtId="0" fontId="5" fillId="13" borderId="8" xfId="0" applyFont="1" applyFill="1" applyBorder="1" applyAlignment="1">
      <alignment horizontal="center" vertical="center" shrinkToFit="1"/>
    </xf>
    <xf numFmtId="3" fontId="2" fillId="13" borderId="2" xfId="0" applyNumberFormat="1" applyFont="1" applyFill="1" applyBorder="1" applyAlignment="1">
      <alignment horizontal="center" vertical="center" wrapText="1"/>
    </xf>
    <xf numFmtId="3" fontId="2" fillId="13" borderId="2" xfId="0" applyNumberFormat="1" applyFont="1" applyFill="1" applyBorder="1" applyAlignment="1">
      <alignment horizontal="right" vertical="top" wrapText="1"/>
    </xf>
    <xf numFmtId="0" fontId="3" fillId="13" borderId="2" xfId="0" applyNumberFormat="1" applyFont="1" applyFill="1" applyBorder="1" applyAlignment="1">
      <alignment horizontal="center" vertical="top" wrapText="1"/>
    </xf>
    <xf numFmtId="17" fontId="3" fillId="13" borderId="2" xfId="1" applyNumberFormat="1" applyFont="1" applyFill="1" applyBorder="1" applyAlignment="1">
      <alignment horizontal="center" vertical="top" wrapText="1"/>
    </xf>
    <xf numFmtId="0" fontId="3" fillId="13" borderId="2" xfId="1" applyNumberFormat="1" applyFont="1" applyFill="1" applyBorder="1" applyAlignment="1">
      <alignment horizontal="center" vertical="top" wrapText="1"/>
    </xf>
    <xf numFmtId="0" fontId="5" fillId="13" borderId="2" xfId="0" applyNumberFormat="1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/>
    </xf>
    <xf numFmtId="0" fontId="5" fillId="13" borderId="2" xfId="0" applyFont="1" applyFill="1" applyBorder="1" applyAlignment="1">
      <alignment horizontal="center"/>
    </xf>
    <xf numFmtId="0" fontId="3" fillId="13" borderId="0" xfId="0" applyFont="1" applyFill="1" applyBorder="1" applyAlignment="1">
      <alignment horizontal="center"/>
    </xf>
    <xf numFmtId="0" fontId="3" fillId="13" borderId="0" xfId="0" applyFont="1" applyFill="1" applyAlignment="1">
      <alignment horizontal="center"/>
    </xf>
    <xf numFmtId="0" fontId="5" fillId="13" borderId="0" xfId="0" applyFont="1" applyFill="1" applyAlignment="1">
      <alignment vertical="top"/>
    </xf>
    <xf numFmtId="0" fontId="5" fillId="13" borderId="0" xfId="0" applyFont="1" applyFill="1" applyAlignment="1">
      <alignment horizontal="left" vertical="top"/>
    </xf>
    <xf numFmtId="0" fontId="5" fillId="13" borderId="0" xfId="0" applyFont="1" applyFill="1" applyAlignment="1">
      <alignment horizontal="center" vertical="top"/>
    </xf>
    <xf numFmtId="0" fontId="10" fillId="13" borderId="0" xfId="0" applyFont="1" applyFill="1" applyBorder="1" applyAlignment="1">
      <alignment vertical="top"/>
    </xf>
    <xf numFmtId="0" fontId="5" fillId="13" borderId="7" xfId="0" applyFont="1" applyFill="1" applyBorder="1" applyAlignment="1">
      <alignment horizontal="center" vertical="center"/>
    </xf>
    <xf numFmtId="0" fontId="5" fillId="13" borderId="9" xfId="0" applyFont="1" applyFill="1" applyBorder="1" applyAlignment="1">
      <alignment horizontal="center" vertical="center"/>
    </xf>
    <xf numFmtId="0" fontId="5" fillId="13" borderId="8" xfId="0" applyFont="1" applyFill="1" applyBorder="1" applyAlignment="1">
      <alignment horizontal="center" vertical="center"/>
    </xf>
    <xf numFmtId="3" fontId="2" fillId="13" borderId="3" xfId="0" applyNumberFormat="1" applyFont="1" applyFill="1" applyBorder="1" applyAlignment="1">
      <alignment horizontal="right" vertical="top" wrapText="1"/>
    </xf>
    <xf numFmtId="3" fontId="2" fillId="13" borderId="3" xfId="0" applyNumberFormat="1" applyFont="1" applyFill="1" applyBorder="1" applyAlignment="1">
      <alignment horizontal="center" vertical="center" wrapText="1"/>
    </xf>
    <xf numFmtId="0" fontId="3" fillId="13" borderId="2" xfId="0" applyNumberFormat="1" applyFont="1" applyFill="1" applyBorder="1" applyAlignment="1">
      <alignment horizontal="left" vertical="top" wrapText="1"/>
    </xf>
    <xf numFmtId="3" fontId="3" fillId="13" borderId="2" xfId="0" applyNumberFormat="1" applyFont="1" applyFill="1" applyBorder="1" applyAlignment="1">
      <alignment horizontal="right" vertical="top" wrapText="1"/>
    </xf>
    <xf numFmtId="187" fontId="3" fillId="13" borderId="2" xfId="1" applyNumberFormat="1" applyFont="1" applyFill="1" applyBorder="1" applyAlignment="1">
      <alignment horizontal="right" vertical="top" wrapText="1"/>
    </xf>
    <xf numFmtId="0" fontId="3" fillId="13" borderId="2" xfId="1" applyNumberFormat="1" applyFont="1" applyFill="1" applyBorder="1" applyAlignment="1">
      <alignment horizontal="left" vertical="top" wrapText="1"/>
    </xf>
    <xf numFmtId="17" fontId="3" fillId="13" borderId="2" xfId="1" applyNumberFormat="1" applyFont="1" applyFill="1" applyBorder="1" applyAlignment="1">
      <alignment horizontal="left" vertical="top" wrapText="1"/>
    </xf>
    <xf numFmtId="187" fontId="5" fillId="13" borderId="2" xfId="0" applyNumberFormat="1" applyFont="1" applyFill="1" applyBorder="1" applyAlignment="1">
      <alignment vertical="center"/>
    </xf>
    <xf numFmtId="0" fontId="5" fillId="13" borderId="2" xfId="0" applyNumberFormat="1" applyFont="1" applyFill="1" applyBorder="1" applyAlignment="1">
      <alignment horizontal="left" vertical="center"/>
    </xf>
    <xf numFmtId="0" fontId="3" fillId="13" borderId="2" xfId="0" applyFont="1" applyFill="1" applyBorder="1"/>
    <xf numFmtId="0" fontId="5" fillId="13" borderId="2" xfId="0" applyFont="1" applyFill="1" applyBorder="1" applyAlignment="1">
      <alignment horizontal="left" vertical="center" wrapText="1"/>
    </xf>
    <xf numFmtId="0" fontId="5" fillId="13" borderId="2" xfId="0" applyFont="1" applyFill="1" applyBorder="1"/>
    <xf numFmtId="0" fontId="5" fillId="13" borderId="2" xfId="0" applyFont="1" applyFill="1" applyBorder="1" applyAlignment="1">
      <alignment vertical="top"/>
    </xf>
    <xf numFmtId="0" fontId="3" fillId="13" borderId="0" xfId="0" applyFont="1" applyFill="1" applyBorder="1"/>
    <xf numFmtId="0" fontId="5" fillId="13" borderId="0" xfId="0" applyFont="1" applyFill="1" applyBorder="1" applyAlignment="1">
      <alignment vertical="top"/>
    </xf>
    <xf numFmtId="0" fontId="3" fillId="13" borderId="0" xfId="0" applyFont="1" applyFill="1"/>
    <xf numFmtId="49" fontId="5" fillId="13" borderId="0" xfId="0" applyNumberFormat="1" applyFont="1" applyFill="1" applyAlignment="1">
      <alignment horizontal="left" vertical="top" wrapText="1"/>
    </xf>
    <xf numFmtId="0" fontId="4" fillId="13" borderId="0" xfId="0" applyFont="1" applyFill="1"/>
    <xf numFmtId="0" fontId="4" fillId="13" borderId="0" xfId="0" applyFont="1" applyFill="1" applyAlignment="1">
      <alignment horizontal="left" vertical="top"/>
    </xf>
    <xf numFmtId="0" fontId="8" fillId="13" borderId="0" xfId="0" applyFont="1" applyFill="1"/>
    <xf numFmtId="0" fontId="7" fillId="13" borderId="0" xfId="0" applyFont="1" applyFill="1" applyAlignment="1">
      <alignment horizontal="left" vertical="top"/>
    </xf>
    <xf numFmtId="0" fontId="5" fillId="13" borderId="0" xfId="0" applyFont="1" applyFill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2" fillId="11" borderId="2" xfId="0" applyFont="1" applyFill="1" applyBorder="1" applyAlignment="1">
      <alignment vertical="top" wrapText="1"/>
    </xf>
    <xf numFmtId="3" fontId="12" fillId="11" borderId="2" xfId="0" applyNumberFormat="1" applyFont="1" applyFill="1" applyBorder="1" applyAlignment="1">
      <alignment horizontal="right" vertical="top" wrapText="1"/>
    </xf>
    <xf numFmtId="187" fontId="12" fillId="11" borderId="2" xfId="1" applyNumberFormat="1" applyFont="1" applyFill="1" applyBorder="1" applyAlignment="1">
      <alignment vertical="top"/>
    </xf>
    <xf numFmtId="0" fontId="12" fillId="11" borderId="0" xfId="0" applyFont="1" applyFill="1"/>
    <xf numFmtId="0" fontId="12" fillId="11" borderId="2" xfId="0" applyNumberFormat="1" applyFont="1" applyFill="1" applyBorder="1" applyAlignment="1">
      <alignment horizontal="left" vertical="top" wrapText="1"/>
    </xf>
    <xf numFmtId="3" fontId="2" fillId="13" borderId="2" xfId="0" applyNumberFormat="1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CCFFCC"/>
      <color rgb="FFFFCC99"/>
      <color rgb="FFF5F8EE"/>
      <color rgb="FFFFFFFF"/>
      <color rgb="FFFFFAF7"/>
      <color rgb="FFFFF8F3"/>
      <color rgb="FFFEF2E8"/>
      <color rgb="FFFF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V194"/>
  <sheetViews>
    <sheetView tabSelected="1" zoomScale="70" zoomScaleNormal="70" workbookViewId="0">
      <pane ySplit="5" topLeftCell="A156" activePane="bottomLeft" state="frozen"/>
      <selection pane="bottomLeft" activeCell="B4" sqref="B4:G4"/>
    </sheetView>
  </sheetViews>
  <sheetFormatPr defaultColWidth="9" defaultRowHeight="18.75" x14ac:dyDescent="0.3"/>
  <cols>
    <col min="1" max="1" width="4.125" style="1" customWidth="1"/>
    <col min="2" max="2" width="45.25" style="1" customWidth="1"/>
    <col min="3" max="3" width="12.5" style="1" customWidth="1"/>
    <col min="4" max="4" width="9.25" style="1" customWidth="1"/>
    <col min="5" max="5" width="12" style="1" customWidth="1"/>
    <col min="6" max="6" width="11.5" style="1" customWidth="1"/>
    <col min="7" max="7" width="12.125" style="1" customWidth="1"/>
    <col min="8" max="8" width="12.125" style="170" customWidth="1"/>
    <col min="9" max="9" width="13" style="170" customWidth="1"/>
    <col min="10" max="11" width="11" style="1" customWidth="1"/>
    <col min="12" max="12" width="16.625" style="193" customWidth="1"/>
    <col min="13" max="13" width="8.25" style="193" customWidth="1"/>
    <col min="14" max="14" width="8.875" style="193" bestFit="1" customWidth="1"/>
    <col min="15" max="15" width="8.625" style="193" customWidth="1"/>
    <col min="16" max="16" width="8.5" style="193" customWidth="1"/>
    <col min="17" max="17" width="7.75" style="193" bestFit="1" customWidth="1"/>
    <col min="18" max="18" width="8" style="193" bestFit="1" customWidth="1"/>
    <col min="19" max="19" width="10.375" style="193" bestFit="1" customWidth="1"/>
    <col min="20" max="20" width="9.25" style="193" customWidth="1"/>
    <col min="21" max="21" width="6.125" style="1" customWidth="1"/>
    <col min="22" max="16384" width="9" style="1"/>
  </cols>
  <sheetData>
    <row r="1" spans="1:21" ht="27.75" customHeight="1" x14ac:dyDescent="0.3">
      <c r="A1" s="125" t="s">
        <v>165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2" spans="1:21" ht="23.25" x14ac:dyDescent="0.3">
      <c r="A2" s="126" t="s">
        <v>212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21" ht="42" customHeight="1" x14ac:dyDescent="0.3">
      <c r="A3" s="210" t="s">
        <v>393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</row>
    <row r="4" spans="1:21" ht="21.75" customHeight="1" x14ac:dyDescent="0.3">
      <c r="A4" s="133" t="s">
        <v>166</v>
      </c>
      <c r="B4" s="130" t="s">
        <v>164</v>
      </c>
      <c r="C4" s="131"/>
      <c r="D4" s="131"/>
      <c r="E4" s="131"/>
      <c r="F4" s="131"/>
      <c r="G4" s="132"/>
      <c r="H4" s="159" t="s">
        <v>176</v>
      </c>
      <c r="I4" s="160"/>
      <c r="J4" s="200" t="s">
        <v>177</v>
      </c>
      <c r="K4" s="201"/>
      <c r="L4" s="201"/>
      <c r="M4" s="202"/>
      <c r="N4" s="175" t="s">
        <v>178</v>
      </c>
      <c r="O4" s="176"/>
      <c r="P4" s="177"/>
      <c r="Q4" s="208" t="s">
        <v>179</v>
      </c>
      <c r="R4" s="208"/>
      <c r="S4" s="208"/>
      <c r="T4" s="208"/>
      <c r="U4" s="208"/>
    </row>
    <row r="5" spans="1:21" ht="66.75" customHeight="1" x14ac:dyDescent="0.3">
      <c r="A5" s="133"/>
      <c r="B5" s="73" t="s">
        <v>186</v>
      </c>
      <c r="C5" s="75" t="s">
        <v>167</v>
      </c>
      <c r="D5" s="76" t="s">
        <v>169</v>
      </c>
      <c r="E5" s="158" t="s">
        <v>200</v>
      </c>
      <c r="F5" s="158" t="s">
        <v>185</v>
      </c>
      <c r="G5" s="158" t="s">
        <v>168</v>
      </c>
      <c r="H5" s="161" t="s">
        <v>170</v>
      </c>
      <c r="I5" s="161" t="s">
        <v>171</v>
      </c>
      <c r="J5" s="91" t="s">
        <v>195</v>
      </c>
      <c r="K5" s="91" t="s">
        <v>196</v>
      </c>
      <c r="L5" s="161" t="s">
        <v>197</v>
      </c>
      <c r="M5" s="161" t="s">
        <v>172</v>
      </c>
      <c r="N5" s="161" t="s">
        <v>173</v>
      </c>
      <c r="O5" s="161" t="s">
        <v>174</v>
      </c>
      <c r="P5" s="161" t="s">
        <v>175</v>
      </c>
      <c r="Q5" s="161" t="s">
        <v>181</v>
      </c>
      <c r="R5" s="161" t="s">
        <v>182</v>
      </c>
      <c r="S5" s="161" t="s">
        <v>183</v>
      </c>
      <c r="T5" s="161" t="s">
        <v>184</v>
      </c>
      <c r="U5" s="74" t="s">
        <v>180</v>
      </c>
    </row>
    <row r="6" spans="1:21" x14ac:dyDescent="0.3">
      <c r="A6" s="127" t="s">
        <v>198</v>
      </c>
      <c r="B6" s="127"/>
      <c r="C6" s="72"/>
      <c r="D6" s="69"/>
      <c r="E6" s="69"/>
      <c r="F6" s="69"/>
      <c r="G6" s="69"/>
      <c r="H6" s="162"/>
      <c r="I6" s="162"/>
      <c r="J6" s="69"/>
      <c r="K6" s="69"/>
      <c r="L6" s="162"/>
      <c r="M6" s="162"/>
      <c r="N6" s="178"/>
      <c r="O6" s="178"/>
      <c r="P6" s="178"/>
      <c r="Q6" s="179"/>
      <c r="R6" s="161"/>
      <c r="S6" s="161"/>
      <c r="T6" s="161"/>
      <c r="U6" s="67"/>
    </row>
    <row r="7" spans="1:21" s="23" customFormat="1" ht="37.5" x14ac:dyDescent="0.3">
      <c r="A7" s="95">
        <v>1</v>
      </c>
      <c r="B7" s="84" t="s">
        <v>206</v>
      </c>
      <c r="C7" s="101" t="s">
        <v>202</v>
      </c>
      <c r="D7" s="96" t="s">
        <v>210</v>
      </c>
      <c r="E7" s="87">
        <v>8586950</v>
      </c>
      <c r="F7" s="85">
        <v>8586950</v>
      </c>
      <c r="G7" s="96"/>
      <c r="H7" s="163"/>
      <c r="I7" s="163"/>
      <c r="J7" s="97"/>
      <c r="K7" s="97"/>
      <c r="L7" s="180" t="s">
        <v>211</v>
      </c>
      <c r="M7" s="181"/>
      <c r="N7" s="181"/>
      <c r="O7" s="181"/>
      <c r="P7" s="181"/>
      <c r="Q7" s="180"/>
      <c r="R7" s="180"/>
      <c r="S7" s="180"/>
      <c r="T7" s="180"/>
      <c r="U7" s="98"/>
    </row>
    <row r="8" spans="1:21" s="23" customFormat="1" ht="37.5" x14ac:dyDescent="0.3">
      <c r="A8" s="95">
        <v>2</v>
      </c>
      <c r="B8" s="84" t="s">
        <v>265</v>
      </c>
      <c r="C8" s="101" t="s">
        <v>202</v>
      </c>
      <c r="D8" s="96" t="s">
        <v>210</v>
      </c>
      <c r="E8" s="87">
        <v>3786000</v>
      </c>
      <c r="F8" s="85">
        <v>3786000</v>
      </c>
      <c r="G8" s="92"/>
      <c r="H8" s="164"/>
      <c r="I8" s="164"/>
      <c r="J8" s="93"/>
      <c r="K8" s="93"/>
      <c r="L8" s="180" t="s">
        <v>211</v>
      </c>
      <c r="M8" s="182"/>
      <c r="N8" s="182"/>
      <c r="O8" s="182"/>
      <c r="P8" s="182"/>
      <c r="Q8" s="183"/>
      <c r="R8" s="183"/>
      <c r="S8" s="183"/>
      <c r="T8" s="183"/>
      <c r="U8" s="94"/>
    </row>
    <row r="9" spans="1:21" s="23" customFormat="1" ht="37.5" x14ac:dyDescent="0.3">
      <c r="A9" s="95">
        <v>3</v>
      </c>
      <c r="B9" s="84" t="s">
        <v>266</v>
      </c>
      <c r="C9" s="101" t="s">
        <v>202</v>
      </c>
      <c r="D9" s="96" t="s">
        <v>210</v>
      </c>
      <c r="E9" s="87">
        <v>4935700</v>
      </c>
      <c r="F9" s="85">
        <v>4935700</v>
      </c>
      <c r="G9" s="92"/>
      <c r="H9" s="164"/>
      <c r="I9" s="164"/>
      <c r="J9" s="93"/>
      <c r="K9" s="93"/>
      <c r="L9" s="180" t="s">
        <v>211</v>
      </c>
      <c r="M9" s="182"/>
      <c r="N9" s="182"/>
      <c r="O9" s="182"/>
      <c r="P9" s="182"/>
      <c r="Q9" s="183"/>
      <c r="R9" s="183"/>
      <c r="S9" s="183"/>
      <c r="T9" s="183"/>
      <c r="U9" s="94"/>
    </row>
    <row r="10" spans="1:21" s="23" customFormat="1" ht="37.5" x14ac:dyDescent="0.3">
      <c r="A10" s="95">
        <v>4</v>
      </c>
      <c r="B10" s="86" t="s">
        <v>207</v>
      </c>
      <c r="C10" s="101" t="s">
        <v>202</v>
      </c>
      <c r="D10" s="96" t="s">
        <v>210</v>
      </c>
      <c r="E10" s="87">
        <v>1143600</v>
      </c>
      <c r="F10" s="85">
        <v>1143600</v>
      </c>
      <c r="G10" s="92"/>
      <c r="H10" s="164"/>
      <c r="I10" s="164"/>
      <c r="J10" s="93"/>
      <c r="K10" s="93"/>
      <c r="L10" s="180" t="s">
        <v>211</v>
      </c>
      <c r="M10" s="182"/>
      <c r="N10" s="182"/>
      <c r="O10" s="182"/>
      <c r="P10" s="182"/>
      <c r="Q10" s="183"/>
      <c r="R10" s="183"/>
      <c r="S10" s="183"/>
      <c r="T10" s="183"/>
      <c r="U10" s="94"/>
    </row>
    <row r="11" spans="1:21" s="23" customFormat="1" ht="37.5" x14ac:dyDescent="0.3">
      <c r="A11" s="95">
        <v>5</v>
      </c>
      <c r="B11" s="86" t="s">
        <v>267</v>
      </c>
      <c r="C11" s="101" t="s">
        <v>202</v>
      </c>
      <c r="D11" s="96" t="s">
        <v>210</v>
      </c>
      <c r="E11" s="87">
        <v>6448300</v>
      </c>
      <c r="F11" s="85">
        <v>6448300</v>
      </c>
      <c r="G11" s="92"/>
      <c r="H11" s="164"/>
      <c r="I11" s="164"/>
      <c r="J11" s="93"/>
      <c r="K11" s="93"/>
      <c r="L11" s="180" t="s">
        <v>211</v>
      </c>
      <c r="M11" s="182"/>
      <c r="N11" s="182"/>
      <c r="O11" s="182"/>
      <c r="P11" s="182"/>
      <c r="Q11" s="183"/>
      <c r="R11" s="183"/>
      <c r="S11" s="183"/>
      <c r="T11" s="183"/>
      <c r="U11" s="94"/>
    </row>
    <row r="12" spans="1:21" s="23" customFormat="1" ht="37.5" x14ac:dyDescent="0.3">
      <c r="A12" s="95">
        <v>6</v>
      </c>
      <c r="B12" s="84" t="s">
        <v>208</v>
      </c>
      <c r="C12" s="101" t="s">
        <v>202</v>
      </c>
      <c r="D12" s="96" t="s">
        <v>210</v>
      </c>
      <c r="E12" s="87">
        <v>3374000</v>
      </c>
      <c r="F12" s="85">
        <v>3374000</v>
      </c>
      <c r="G12" s="92"/>
      <c r="H12" s="164"/>
      <c r="I12" s="164"/>
      <c r="J12" s="93"/>
      <c r="K12" s="93"/>
      <c r="L12" s="180" t="s">
        <v>211</v>
      </c>
      <c r="M12" s="182"/>
      <c r="N12" s="182"/>
      <c r="O12" s="182"/>
      <c r="P12" s="182"/>
      <c r="Q12" s="184"/>
      <c r="R12" s="184"/>
      <c r="S12" s="184"/>
      <c r="T12" s="184"/>
      <c r="U12" s="99"/>
    </row>
    <row r="13" spans="1:21" s="23" customFormat="1" ht="37.5" x14ac:dyDescent="0.3">
      <c r="A13" s="95">
        <v>7</v>
      </c>
      <c r="B13" s="84" t="s">
        <v>268</v>
      </c>
      <c r="C13" s="101" t="s">
        <v>202</v>
      </c>
      <c r="D13" s="96" t="s">
        <v>210</v>
      </c>
      <c r="E13" s="87">
        <v>787000</v>
      </c>
      <c r="F13" s="85">
        <v>787000</v>
      </c>
      <c r="G13" s="92"/>
      <c r="H13" s="164"/>
      <c r="I13" s="164"/>
      <c r="J13" s="93"/>
      <c r="K13" s="93"/>
      <c r="L13" s="180" t="s">
        <v>211</v>
      </c>
      <c r="M13" s="182"/>
      <c r="N13" s="182"/>
      <c r="O13" s="182"/>
      <c r="P13" s="182"/>
      <c r="Q13" s="183"/>
      <c r="R13" s="183"/>
      <c r="S13" s="183"/>
      <c r="T13" s="183"/>
      <c r="U13" s="94"/>
    </row>
    <row r="14" spans="1:21" s="23" customFormat="1" ht="39" customHeight="1" x14ac:dyDescent="0.3">
      <c r="A14" s="95">
        <v>8</v>
      </c>
      <c r="B14" s="86" t="s">
        <v>209</v>
      </c>
      <c r="C14" s="101" t="s">
        <v>202</v>
      </c>
      <c r="D14" s="96" t="s">
        <v>210</v>
      </c>
      <c r="E14" s="87">
        <v>868000</v>
      </c>
      <c r="F14" s="100"/>
      <c r="G14" s="85">
        <v>868000</v>
      </c>
      <c r="H14" s="165"/>
      <c r="I14" s="165"/>
      <c r="J14" s="93"/>
      <c r="K14" s="93"/>
      <c r="L14" s="183" t="s">
        <v>205</v>
      </c>
      <c r="M14" s="182"/>
      <c r="N14" s="182"/>
      <c r="O14" s="182"/>
      <c r="P14" s="182"/>
      <c r="Q14" s="183"/>
      <c r="R14" s="183"/>
      <c r="S14" s="183"/>
      <c r="T14" s="183"/>
      <c r="U14" s="94"/>
    </row>
    <row r="15" spans="1:21" s="23" customFormat="1" ht="37.5" x14ac:dyDescent="0.3">
      <c r="A15" s="95">
        <v>9</v>
      </c>
      <c r="B15" s="84" t="s">
        <v>264</v>
      </c>
      <c r="C15" s="101" t="s">
        <v>202</v>
      </c>
      <c r="D15" s="96" t="s">
        <v>210</v>
      </c>
      <c r="E15" s="87">
        <v>924600</v>
      </c>
      <c r="F15" s="85">
        <v>924600</v>
      </c>
      <c r="G15" s="92"/>
      <c r="H15" s="164"/>
      <c r="I15" s="164"/>
      <c r="J15" s="93"/>
      <c r="K15" s="93"/>
      <c r="L15" s="180" t="s">
        <v>211</v>
      </c>
      <c r="M15" s="182"/>
      <c r="N15" s="182"/>
      <c r="O15" s="182"/>
      <c r="P15" s="182"/>
      <c r="Q15" s="183"/>
      <c r="R15" s="183"/>
      <c r="S15" s="183"/>
      <c r="T15" s="183"/>
      <c r="U15" s="94"/>
    </row>
    <row r="16" spans="1:21" s="23" customFormat="1" ht="37.5" x14ac:dyDescent="0.3">
      <c r="A16" s="95">
        <v>10</v>
      </c>
      <c r="B16" s="101" t="s">
        <v>204</v>
      </c>
      <c r="C16" s="101" t="s">
        <v>203</v>
      </c>
      <c r="D16" s="96" t="s">
        <v>210</v>
      </c>
      <c r="E16" s="92">
        <v>794000</v>
      </c>
      <c r="F16" s="92"/>
      <c r="G16" s="92">
        <v>794000</v>
      </c>
      <c r="H16" s="164"/>
      <c r="I16" s="164"/>
      <c r="J16" s="93"/>
      <c r="K16" s="93"/>
      <c r="L16" s="183" t="s">
        <v>205</v>
      </c>
      <c r="M16" s="182"/>
      <c r="N16" s="182"/>
      <c r="O16" s="182"/>
      <c r="P16" s="182"/>
      <c r="Q16" s="183"/>
      <c r="R16" s="183"/>
      <c r="S16" s="183"/>
      <c r="T16" s="183"/>
      <c r="U16" s="94"/>
    </row>
    <row r="17" spans="1:21" x14ac:dyDescent="0.3">
      <c r="A17" s="128" t="s">
        <v>199</v>
      </c>
      <c r="B17" s="128"/>
      <c r="C17" s="81"/>
      <c r="D17" s="70"/>
      <c r="E17" s="89"/>
      <c r="F17" s="70"/>
      <c r="G17" s="70"/>
      <c r="H17" s="162"/>
      <c r="I17" s="162"/>
      <c r="J17" s="70"/>
      <c r="K17" s="70"/>
      <c r="L17" s="162"/>
      <c r="M17" s="162"/>
      <c r="N17" s="162"/>
      <c r="O17" s="162"/>
      <c r="P17" s="162"/>
      <c r="Q17" s="161"/>
      <c r="R17" s="161"/>
      <c r="S17" s="161"/>
      <c r="T17" s="161"/>
      <c r="U17" s="68"/>
    </row>
    <row r="18" spans="1:21" s="23" customFormat="1" ht="56.25" x14ac:dyDescent="0.3">
      <c r="A18" s="119">
        <v>1</v>
      </c>
      <c r="B18" s="86" t="s">
        <v>269</v>
      </c>
      <c r="C18" s="102" t="s">
        <v>213</v>
      </c>
      <c r="D18" s="96" t="s">
        <v>210</v>
      </c>
      <c r="E18" s="88">
        <v>3195000</v>
      </c>
      <c r="F18" s="88">
        <v>3195000</v>
      </c>
      <c r="G18" s="90"/>
      <c r="H18" s="162"/>
      <c r="I18" s="162"/>
      <c r="J18" s="90"/>
      <c r="K18" s="90"/>
      <c r="L18" s="180"/>
      <c r="M18" s="162"/>
      <c r="N18" s="162"/>
      <c r="O18" s="162"/>
      <c r="P18" s="162"/>
      <c r="Q18" s="161"/>
      <c r="R18" s="161"/>
      <c r="S18" s="161"/>
      <c r="T18" s="161"/>
      <c r="U18" s="91"/>
    </row>
    <row r="19" spans="1:21" s="23" customFormat="1" ht="39.75" customHeight="1" x14ac:dyDescent="0.3">
      <c r="A19" s="119">
        <v>2</v>
      </c>
      <c r="B19" s="86" t="s">
        <v>270</v>
      </c>
      <c r="C19" s="102" t="s">
        <v>213</v>
      </c>
      <c r="D19" s="96" t="s">
        <v>210</v>
      </c>
      <c r="E19" s="88">
        <v>1749000</v>
      </c>
      <c r="F19" s="88">
        <v>1749000</v>
      </c>
      <c r="G19" s="90"/>
      <c r="H19" s="162"/>
      <c r="I19" s="162"/>
      <c r="J19" s="90"/>
      <c r="K19" s="90"/>
      <c r="L19" s="180"/>
      <c r="M19" s="162"/>
      <c r="N19" s="162"/>
      <c r="O19" s="162"/>
      <c r="P19" s="162"/>
      <c r="Q19" s="161"/>
      <c r="R19" s="161"/>
      <c r="S19" s="161"/>
      <c r="T19" s="161"/>
      <c r="U19" s="91"/>
    </row>
    <row r="20" spans="1:21" s="23" customFormat="1" ht="42.75" customHeight="1" x14ac:dyDescent="0.3">
      <c r="A20" s="119">
        <v>3</v>
      </c>
      <c r="B20" s="86" t="s">
        <v>271</v>
      </c>
      <c r="C20" s="102" t="s">
        <v>213</v>
      </c>
      <c r="D20" s="96" t="s">
        <v>210</v>
      </c>
      <c r="E20" s="88">
        <v>1285000</v>
      </c>
      <c r="F20" s="88">
        <v>1285000</v>
      </c>
      <c r="G20" s="90"/>
      <c r="H20" s="162"/>
      <c r="I20" s="162"/>
      <c r="J20" s="90"/>
      <c r="K20" s="90"/>
      <c r="L20" s="180"/>
      <c r="M20" s="162"/>
      <c r="N20" s="162"/>
      <c r="O20" s="162"/>
      <c r="P20" s="162"/>
      <c r="Q20" s="161"/>
      <c r="R20" s="161"/>
      <c r="S20" s="161"/>
      <c r="T20" s="161"/>
      <c r="U20" s="91"/>
    </row>
    <row r="21" spans="1:21" s="23" customFormat="1" ht="37.5" x14ac:dyDescent="0.3">
      <c r="A21" s="119">
        <v>4</v>
      </c>
      <c r="B21" s="86" t="s">
        <v>215</v>
      </c>
      <c r="C21" s="102" t="s">
        <v>214</v>
      </c>
      <c r="D21" s="96" t="s">
        <v>210</v>
      </c>
      <c r="E21" s="88">
        <v>2466000</v>
      </c>
      <c r="F21" s="88">
        <v>2466000</v>
      </c>
      <c r="G21" s="90"/>
      <c r="H21" s="162"/>
      <c r="I21" s="162"/>
      <c r="J21" s="90"/>
      <c r="K21" s="90"/>
      <c r="L21" s="180"/>
      <c r="M21" s="162"/>
      <c r="N21" s="162"/>
      <c r="O21" s="162"/>
      <c r="P21" s="162"/>
      <c r="Q21" s="161"/>
      <c r="R21" s="161"/>
      <c r="S21" s="161"/>
      <c r="T21" s="161"/>
      <c r="U21" s="91"/>
    </row>
    <row r="22" spans="1:21" s="206" customFormat="1" ht="56.25" x14ac:dyDescent="0.3">
      <c r="A22" s="148">
        <v>5</v>
      </c>
      <c r="B22" s="203" t="s">
        <v>272</v>
      </c>
      <c r="C22" s="148" t="s">
        <v>216</v>
      </c>
      <c r="D22" s="204" t="s">
        <v>210</v>
      </c>
      <c r="E22" s="205">
        <v>6165000</v>
      </c>
      <c r="F22" s="205">
        <v>6165000</v>
      </c>
      <c r="G22" s="153"/>
      <c r="H22" s="153"/>
      <c r="I22" s="153"/>
      <c r="J22" s="153"/>
      <c r="K22" s="154">
        <v>1</v>
      </c>
      <c r="L22" s="207" t="s">
        <v>388</v>
      </c>
      <c r="M22" s="153"/>
      <c r="N22" s="153"/>
      <c r="O22" s="153"/>
      <c r="P22" s="153"/>
      <c r="Q22" s="156"/>
      <c r="R22" s="156"/>
      <c r="S22" s="156"/>
      <c r="T22" s="156"/>
      <c r="U22" s="156"/>
    </row>
    <row r="23" spans="1:21" s="23" customFormat="1" ht="56.25" x14ac:dyDescent="0.3">
      <c r="A23" s="119">
        <v>6</v>
      </c>
      <c r="B23" s="86" t="s">
        <v>273</v>
      </c>
      <c r="C23" s="102" t="s">
        <v>216</v>
      </c>
      <c r="D23" s="96" t="s">
        <v>210</v>
      </c>
      <c r="E23" s="88">
        <v>3183000</v>
      </c>
      <c r="F23" s="88">
        <v>3183000</v>
      </c>
      <c r="G23" s="90"/>
      <c r="H23" s="162"/>
      <c r="I23" s="162"/>
      <c r="J23" s="90"/>
      <c r="K23" s="90"/>
      <c r="L23" s="180"/>
      <c r="M23" s="162"/>
      <c r="N23" s="162"/>
      <c r="O23" s="162"/>
      <c r="P23" s="162"/>
      <c r="Q23" s="161"/>
      <c r="R23" s="161"/>
      <c r="S23" s="161"/>
      <c r="T23" s="161"/>
      <c r="U23" s="91"/>
    </row>
    <row r="24" spans="1:21" s="23" customFormat="1" ht="45" customHeight="1" x14ac:dyDescent="0.3">
      <c r="A24" s="119">
        <v>7</v>
      </c>
      <c r="B24" s="86" t="s">
        <v>385</v>
      </c>
      <c r="C24" s="102" t="s">
        <v>216</v>
      </c>
      <c r="D24" s="96" t="s">
        <v>210</v>
      </c>
      <c r="E24" s="88">
        <v>1746000</v>
      </c>
      <c r="F24" s="88">
        <v>1746000</v>
      </c>
      <c r="G24" s="90"/>
      <c r="H24" s="162"/>
      <c r="I24" s="162"/>
      <c r="J24" s="90"/>
      <c r="K24" s="90"/>
      <c r="L24" s="180"/>
      <c r="M24" s="162"/>
      <c r="N24" s="162"/>
      <c r="O24" s="162"/>
      <c r="P24" s="162"/>
      <c r="Q24" s="161"/>
      <c r="R24" s="161"/>
      <c r="S24" s="161"/>
      <c r="T24" s="161"/>
      <c r="U24" s="91"/>
    </row>
    <row r="25" spans="1:21" s="23" customFormat="1" ht="37.5" x14ac:dyDescent="0.3">
      <c r="A25" s="119">
        <v>8</v>
      </c>
      <c r="B25" s="86" t="s">
        <v>274</v>
      </c>
      <c r="C25" s="102" t="s">
        <v>216</v>
      </c>
      <c r="D25" s="96" t="s">
        <v>210</v>
      </c>
      <c r="E25" s="88">
        <v>1360000</v>
      </c>
      <c r="F25" s="88">
        <v>1360000</v>
      </c>
      <c r="G25" s="90"/>
      <c r="H25" s="162"/>
      <c r="I25" s="162"/>
      <c r="J25" s="90"/>
      <c r="K25" s="90"/>
      <c r="L25" s="180"/>
      <c r="M25" s="162"/>
      <c r="N25" s="162"/>
      <c r="O25" s="162"/>
      <c r="P25" s="162"/>
      <c r="Q25" s="161"/>
      <c r="R25" s="161"/>
      <c r="S25" s="161"/>
      <c r="T25" s="161"/>
      <c r="U25" s="91"/>
    </row>
    <row r="26" spans="1:21" s="23" customFormat="1" ht="37.5" x14ac:dyDescent="0.3">
      <c r="A26" s="119">
        <v>9</v>
      </c>
      <c r="B26" s="86" t="s">
        <v>275</v>
      </c>
      <c r="C26" s="102" t="s">
        <v>217</v>
      </c>
      <c r="D26" s="96" t="s">
        <v>210</v>
      </c>
      <c r="E26" s="88">
        <v>1995000</v>
      </c>
      <c r="F26" s="88">
        <v>1995000</v>
      </c>
      <c r="G26" s="90"/>
      <c r="H26" s="162"/>
      <c r="I26" s="162"/>
      <c r="J26" s="90"/>
      <c r="K26" s="90"/>
      <c r="L26" s="180"/>
      <c r="M26" s="162"/>
      <c r="N26" s="162"/>
      <c r="O26" s="162"/>
      <c r="P26" s="162"/>
      <c r="Q26" s="161"/>
      <c r="R26" s="161"/>
      <c r="S26" s="161"/>
      <c r="T26" s="161"/>
      <c r="U26" s="91"/>
    </row>
    <row r="27" spans="1:21" s="23" customFormat="1" ht="37.5" x14ac:dyDescent="0.3">
      <c r="A27" s="119">
        <v>10</v>
      </c>
      <c r="B27" s="86" t="s">
        <v>276</v>
      </c>
      <c r="C27" s="102" t="s">
        <v>217</v>
      </c>
      <c r="D27" s="96" t="s">
        <v>210</v>
      </c>
      <c r="E27" s="88">
        <v>306000</v>
      </c>
      <c r="F27" s="88">
        <v>306000</v>
      </c>
      <c r="G27" s="90"/>
      <c r="H27" s="162"/>
      <c r="I27" s="162"/>
      <c r="J27" s="90"/>
      <c r="K27" s="90"/>
      <c r="L27" s="180"/>
      <c r="M27" s="162"/>
      <c r="N27" s="162"/>
      <c r="O27" s="162"/>
      <c r="P27" s="162"/>
      <c r="Q27" s="161"/>
      <c r="R27" s="161"/>
      <c r="S27" s="161"/>
      <c r="T27" s="161"/>
      <c r="U27" s="91"/>
    </row>
    <row r="28" spans="1:21" s="23" customFormat="1" ht="37.5" x14ac:dyDescent="0.3">
      <c r="A28" s="119">
        <v>11</v>
      </c>
      <c r="B28" s="86" t="s">
        <v>277</v>
      </c>
      <c r="C28" s="102" t="s">
        <v>217</v>
      </c>
      <c r="D28" s="96" t="s">
        <v>210</v>
      </c>
      <c r="E28" s="88">
        <v>468000</v>
      </c>
      <c r="F28" s="88">
        <v>468000</v>
      </c>
      <c r="G28" s="90"/>
      <c r="H28" s="162"/>
      <c r="I28" s="162"/>
      <c r="J28" s="90"/>
      <c r="K28" s="90"/>
      <c r="L28" s="180"/>
      <c r="M28" s="162"/>
      <c r="N28" s="162"/>
      <c r="O28" s="162"/>
      <c r="P28" s="162"/>
      <c r="Q28" s="161"/>
      <c r="R28" s="161"/>
      <c r="S28" s="161"/>
      <c r="T28" s="161"/>
      <c r="U28" s="91"/>
    </row>
    <row r="29" spans="1:21" s="23" customFormat="1" ht="37.5" x14ac:dyDescent="0.3">
      <c r="A29" s="119">
        <v>12</v>
      </c>
      <c r="B29" s="86" t="s">
        <v>278</v>
      </c>
      <c r="C29" s="102" t="s">
        <v>217</v>
      </c>
      <c r="D29" s="96" t="s">
        <v>210</v>
      </c>
      <c r="E29" s="88">
        <v>340000</v>
      </c>
      <c r="F29" s="88">
        <v>340000</v>
      </c>
      <c r="G29" s="90"/>
      <c r="H29" s="162"/>
      <c r="I29" s="162"/>
      <c r="J29" s="90"/>
      <c r="K29" s="90"/>
      <c r="L29" s="180"/>
      <c r="M29" s="162"/>
      <c r="N29" s="162"/>
      <c r="O29" s="162"/>
      <c r="P29" s="162"/>
      <c r="Q29" s="161"/>
      <c r="R29" s="161"/>
      <c r="S29" s="161"/>
      <c r="T29" s="161"/>
      <c r="U29" s="91"/>
    </row>
    <row r="30" spans="1:21" s="23" customFormat="1" ht="37.5" x14ac:dyDescent="0.3">
      <c r="A30" s="119">
        <v>13</v>
      </c>
      <c r="B30" s="86" t="s">
        <v>279</v>
      </c>
      <c r="C30" s="102" t="s">
        <v>217</v>
      </c>
      <c r="D30" s="96" t="s">
        <v>210</v>
      </c>
      <c r="E30" s="88">
        <v>498000</v>
      </c>
      <c r="F30" s="88">
        <v>498000</v>
      </c>
      <c r="G30" s="90"/>
      <c r="H30" s="162"/>
      <c r="I30" s="162"/>
      <c r="J30" s="90"/>
      <c r="K30" s="90"/>
      <c r="L30" s="180"/>
      <c r="M30" s="162"/>
      <c r="N30" s="162"/>
      <c r="O30" s="162"/>
      <c r="P30" s="162"/>
      <c r="Q30" s="161"/>
      <c r="R30" s="161"/>
      <c r="S30" s="161"/>
      <c r="T30" s="161"/>
      <c r="U30" s="91"/>
    </row>
    <row r="31" spans="1:21" s="23" customFormat="1" ht="37.5" x14ac:dyDescent="0.3">
      <c r="A31" s="119">
        <v>14</v>
      </c>
      <c r="B31" s="86" t="s">
        <v>280</v>
      </c>
      <c r="C31" s="102" t="s">
        <v>217</v>
      </c>
      <c r="D31" s="96" t="s">
        <v>210</v>
      </c>
      <c r="E31" s="88">
        <v>363000</v>
      </c>
      <c r="F31" s="88">
        <v>363000</v>
      </c>
      <c r="G31" s="90"/>
      <c r="H31" s="162"/>
      <c r="I31" s="162"/>
      <c r="J31" s="90"/>
      <c r="K31" s="90"/>
      <c r="L31" s="180"/>
      <c r="M31" s="162"/>
      <c r="N31" s="162"/>
      <c r="O31" s="162"/>
      <c r="P31" s="162"/>
      <c r="Q31" s="161"/>
      <c r="R31" s="161"/>
      <c r="S31" s="161"/>
      <c r="T31" s="161"/>
      <c r="U31" s="91"/>
    </row>
    <row r="32" spans="1:21" s="23" customFormat="1" ht="80.25" customHeight="1" x14ac:dyDescent="0.3">
      <c r="A32" s="119">
        <v>15</v>
      </c>
      <c r="B32" s="86" t="s">
        <v>281</v>
      </c>
      <c r="C32" s="102" t="s">
        <v>218</v>
      </c>
      <c r="D32" s="96" t="s">
        <v>210</v>
      </c>
      <c r="E32" s="88">
        <v>499400</v>
      </c>
      <c r="F32" s="88">
        <v>499400</v>
      </c>
      <c r="G32" s="90"/>
      <c r="H32" s="162"/>
      <c r="I32" s="162"/>
      <c r="J32" s="90"/>
      <c r="K32" s="90"/>
      <c r="L32" s="180"/>
      <c r="M32" s="162"/>
      <c r="N32" s="162"/>
      <c r="O32" s="162"/>
      <c r="P32" s="162"/>
      <c r="Q32" s="161"/>
      <c r="R32" s="161"/>
      <c r="S32" s="161"/>
      <c r="T32" s="161"/>
      <c r="U32" s="91"/>
    </row>
    <row r="33" spans="1:21" s="23" customFormat="1" ht="58.5" customHeight="1" x14ac:dyDescent="0.3">
      <c r="A33" s="119">
        <v>16</v>
      </c>
      <c r="B33" s="86" t="s">
        <v>386</v>
      </c>
      <c r="C33" s="102" t="s">
        <v>218</v>
      </c>
      <c r="D33" s="96" t="s">
        <v>210</v>
      </c>
      <c r="E33" s="88">
        <v>1510600</v>
      </c>
      <c r="F33" s="88">
        <v>1510600</v>
      </c>
      <c r="G33" s="90"/>
      <c r="H33" s="162"/>
      <c r="I33" s="162"/>
      <c r="J33" s="90"/>
      <c r="K33" s="90"/>
      <c r="L33" s="180"/>
      <c r="M33" s="162"/>
      <c r="N33" s="162"/>
      <c r="O33" s="162"/>
      <c r="P33" s="162"/>
      <c r="Q33" s="161"/>
      <c r="R33" s="161"/>
      <c r="S33" s="161"/>
      <c r="T33" s="161"/>
      <c r="U33" s="91"/>
    </row>
    <row r="34" spans="1:21" s="23" customFormat="1" ht="93.75" x14ac:dyDescent="0.3">
      <c r="A34" s="119">
        <v>17</v>
      </c>
      <c r="B34" s="86" t="s">
        <v>282</v>
      </c>
      <c r="C34" s="102" t="s">
        <v>218</v>
      </c>
      <c r="D34" s="96" t="s">
        <v>210</v>
      </c>
      <c r="E34" s="88">
        <v>3045000</v>
      </c>
      <c r="F34" s="88">
        <v>3045000</v>
      </c>
      <c r="G34" s="90"/>
      <c r="H34" s="162"/>
      <c r="I34" s="162"/>
      <c r="J34" s="90"/>
      <c r="K34" s="90"/>
      <c r="L34" s="180"/>
      <c r="M34" s="162"/>
      <c r="N34" s="162"/>
      <c r="O34" s="162"/>
      <c r="P34" s="162"/>
      <c r="Q34" s="161"/>
      <c r="R34" s="161"/>
      <c r="S34" s="161"/>
      <c r="T34" s="161"/>
      <c r="U34" s="91"/>
    </row>
    <row r="35" spans="1:21" s="23" customFormat="1" ht="56.25" x14ac:dyDescent="0.3">
      <c r="A35" s="119">
        <v>18</v>
      </c>
      <c r="B35" s="86" t="s">
        <v>283</v>
      </c>
      <c r="C35" s="102" t="s">
        <v>218</v>
      </c>
      <c r="D35" s="96" t="s">
        <v>210</v>
      </c>
      <c r="E35" s="88">
        <v>4672800</v>
      </c>
      <c r="F35" s="88">
        <v>4672800</v>
      </c>
      <c r="G35" s="90"/>
      <c r="H35" s="162"/>
      <c r="I35" s="162"/>
      <c r="J35" s="90"/>
      <c r="K35" s="90"/>
      <c r="L35" s="180"/>
      <c r="M35" s="162"/>
      <c r="N35" s="162"/>
      <c r="O35" s="162"/>
      <c r="P35" s="162"/>
      <c r="Q35" s="161"/>
      <c r="R35" s="161"/>
      <c r="S35" s="161"/>
      <c r="T35" s="161"/>
      <c r="U35" s="91"/>
    </row>
    <row r="36" spans="1:21" s="23" customFormat="1" ht="58.5" customHeight="1" x14ac:dyDescent="0.3">
      <c r="A36" s="119">
        <v>19</v>
      </c>
      <c r="B36" s="86" t="s">
        <v>284</v>
      </c>
      <c r="C36" s="102" t="s">
        <v>218</v>
      </c>
      <c r="D36" s="96" t="s">
        <v>210</v>
      </c>
      <c r="E36" s="88">
        <v>3849700</v>
      </c>
      <c r="F36" s="88">
        <v>3849700</v>
      </c>
      <c r="G36" s="90"/>
      <c r="H36" s="162"/>
      <c r="I36" s="162"/>
      <c r="J36" s="90"/>
      <c r="K36" s="90"/>
      <c r="L36" s="180"/>
      <c r="M36" s="162"/>
      <c r="N36" s="162"/>
      <c r="O36" s="162"/>
      <c r="P36" s="162"/>
      <c r="Q36" s="161"/>
      <c r="R36" s="161"/>
      <c r="S36" s="161"/>
      <c r="T36" s="161"/>
      <c r="U36" s="91"/>
    </row>
    <row r="37" spans="1:21" s="23" customFormat="1" ht="75" x14ac:dyDescent="0.3">
      <c r="A37" s="119">
        <v>20</v>
      </c>
      <c r="B37" s="86" t="s">
        <v>285</v>
      </c>
      <c r="C37" s="102" t="s">
        <v>218</v>
      </c>
      <c r="D37" s="96" t="s">
        <v>210</v>
      </c>
      <c r="E37" s="88">
        <v>2617700</v>
      </c>
      <c r="F37" s="88">
        <v>2617700</v>
      </c>
      <c r="G37" s="90"/>
      <c r="H37" s="162"/>
      <c r="I37" s="162"/>
      <c r="J37" s="90"/>
      <c r="K37" s="90"/>
      <c r="L37" s="180"/>
      <c r="M37" s="162"/>
      <c r="N37" s="162"/>
      <c r="O37" s="162"/>
      <c r="P37" s="162"/>
      <c r="Q37" s="161"/>
      <c r="R37" s="161"/>
      <c r="S37" s="161"/>
      <c r="T37" s="161"/>
      <c r="U37" s="91"/>
    </row>
    <row r="38" spans="1:21" s="23" customFormat="1" ht="57.75" customHeight="1" x14ac:dyDescent="0.3">
      <c r="A38" s="119">
        <v>21</v>
      </c>
      <c r="B38" s="86" t="s">
        <v>286</v>
      </c>
      <c r="C38" s="102" t="s">
        <v>218</v>
      </c>
      <c r="D38" s="96" t="s">
        <v>210</v>
      </c>
      <c r="E38" s="88">
        <v>2520000</v>
      </c>
      <c r="F38" s="88">
        <v>2520000</v>
      </c>
      <c r="G38" s="90"/>
      <c r="H38" s="162"/>
      <c r="I38" s="162"/>
      <c r="J38" s="90"/>
      <c r="K38" s="90"/>
      <c r="L38" s="180"/>
      <c r="M38" s="162"/>
      <c r="N38" s="162"/>
      <c r="O38" s="162"/>
      <c r="P38" s="162"/>
      <c r="Q38" s="161"/>
      <c r="R38" s="161"/>
      <c r="S38" s="161"/>
      <c r="T38" s="161"/>
      <c r="U38" s="91"/>
    </row>
    <row r="39" spans="1:21" s="157" customFormat="1" ht="80.25" customHeight="1" x14ac:dyDescent="0.3">
      <c r="A39" s="148">
        <v>22</v>
      </c>
      <c r="B39" s="149" t="s">
        <v>287</v>
      </c>
      <c r="C39" s="150" t="s">
        <v>218</v>
      </c>
      <c r="D39" s="151" t="s">
        <v>210</v>
      </c>
      <c r="E39" s="152">
        <v>6800000</v>
      </c>
      <c r="F39" s="152">
        <v>6800000</v>
      </c>
      <c r="G39" s="153"/>
      <c r="H39" s="153"/>
      <c r="I39" s="153"/>
      <c r="J39" s="153"/>
      <c r="K39" s="154">
        <v>1</v>
      </c>
      <c r="L39" s="155" t="s">
        <v>388</v>
      </c>
      <c r="M39" s="153"/>
      <c r="N39" s="153"/>
      <c r="O39" s="153"/>
      <c r="P39" s="153"/>
      <c r="Q39" s="156"/>
      <c r="R39" s="156"/>
      <c r="S39" s="156"/>
      <c r="T39" s="156"/>
      <c r="U39" s="156"/>
    </row>
    <row r="40" spans="1:21" s="23" customFormat="1" ht="46.5" customHeight="1" x14ac:dyDescent="0.3">
      <c r="A40" s="119">
        <v>23</v>
      </c>
      <c r="B40" s="86" t="s">
        <v>288</v>
      </c>
      <c r="C40" s="102" t="s">
        <v>219</v>
      </c>
      <c r="D40" s="96" t="s">
        <v>210</v>
      </c>
      <c r="E40" s="88">
        <v>2119000</v>
      </c>
      <c r="F40" s="88">
        <v>2119000</v>
      </c>
      <c r="G40" s="90"/>
      <c r="H40" s="162"/>
      <c r="I40" s="162"/>
      <c r="J40" s="90"/>
      <c r="K40" s="90"/>
      <c r="L40" s="180"/>
      <c r="M40" s="162"/>
      <c r="N40" s="162"/>
      <c r="O40" s="162"/>
      <c r="P40" s="162"/>
      <c r="Q40" s="161"/>
      <c r="R40" s="161"/>
      <c r="S40" s="161"/>
      <c r="T40" s="161"/>
      <c r="U40" s="91"/>
    </row>
    <row r="41" spans="1:21" s="23" customFormat="1" ht="37.5" x14ac:dyDescent="0.3">
      <c r="A41" s="119">
        <v>24</v>
      </c>
      <c r="B41" s="86" t="s">
        <v>289</v>
      </c>
      <c r="C41" s="102" t="s">
        <v>219</v>
      </c>
      <c r="D41" s="96" t="s">
        <v>210</v>
      </c>
      <c r="E41" s="88">
        <v>3458000</v>
      </c>
      <c r="F41" s="88">
        <v>3458000</v>
      </c>
      <c r="G41" s="90"/>
      <c r="H41" s="162"/>
      <c r="I41" s="162"/>
      <c r="J41" s="90"/>
      <c r="K41" s="90"/>
      <c r="L41" s="180"/>
      <c r="M41" s="162"/>
      <c r="N41" s="162"/>
      <c r="O41" s="162"/>
      <c r="P41" s="162"/>
      <c r="Q41" s="161"/>
      <c r="R41" s="161"/>
      <c r="S41" s="161"/>
      <c r="T41" s="161"/>
      <c r="U41" s="91"/>
    </row>
    <row r="42" spans="1:21" s="23" customFormat="1" ht="39.75" customHeight="1" x14ac:dyDescent="0.3">
      <c r="A42" s="119">
        <v>25</v>
      </c>
      <c r="B42" s="86" t="s">
        <v>290</v>
      </c>
      <c r="C42" s="102" t="s">
        <v>220</v>
      </c>
      <c r="D42" s="96" t="s">
        <v>210</v>
      </c>
      <c r="E42" s="88">
        <v>470400</v>
      </c>
      <c r="F42" s="88">
        <v>470400</v>
      </c>
      <c r="G42" s="90"/>
      <c r="H42" s="162"/>
      <c r="I42" s="162"/>
      <c r="J42" s="90"/>
      <c r="K42" s="90"/>
      <c r="L42" s="180"/>
      <c r="M42" s="162"/>
      <c r="N42" s="162"/>
      <c r="O42" s="162"/>
      <c r="P42" s="162"/>
      <c r="Q42" s="161"/>
      <c r="R42" s="161"/>
      <c r="S42" s="161"/>
      <c r="T42" s="161"/>
      <c r="U42" s="91"/>
    </row>
    <row r="43" spans="1:21" s="23" customFormat="1" ht="37.5" x14ac:dyDescent="0.3">
      <c r="A43" s="119">
        <v>26</v>
      </c>
      <c r="B43" s="86" t="s">
        <v>291</v>
      </c>
      <c r="C43" s="102" t="s">
        <v>220</v>
      </c>
      <c r="D43" s="96" t="s">
        <v>210</v>
      </c>
      <c r="E43" s="88">
        <v>2845000</v>
      </c>
      <c r="F43" s="88">
        <v>2845000</v>
      </c>
      <c r="G43" s="90"/>
      <c r="H43" s="162"/>
      <c r="I43" s="162"/>
      <c r="J43" s="90"/>
      <c r="K43" s="90"/>
      <c r="L43" s="180"/>
      <c r="M43" s="162"/>
      <c r="N43" s="162"/>
      <c r="O43" s="162"/>
      <c r="P43" s="162"/>
      <c r="Q43" s="161"/>
      <c r="R43" s="161"/>
      <c r="S43" s="161"/>
      <c r="T43" s="161"/>
      <c r="U43" s="91"/>
    </row>
    <row r="44" spans="1:21" s="23" customFormat="1" ht="56.25" x14ac:dyDescent="0.3">
      <c r="A44" s="119">
        <v>27</v>
      </c>
      <c r="B44" s="86" t="s">
        <v>292</v>
      </c>
      <c r="C44" s="102" t="s">
        <v>221</v>
      </c>
      <c r="D44" s="96" t="s">
        <v>210</v>
      </c>
      <c r="E44" s="88">
        <v>892600</v>
      </c>
      <c r="F44" s="88">
        <v>892600</v>
      </c>
      <c r="G44" s="90"/>
      <c r="H44" s="162"/>
      <c r="I44" s="162"/>
      <c r="J44" s="90"/>
      <c r="K44" s="90"/>
      <c r="L44" s="180"/>
      <c r="M44" s="162"/>
      <c r="N44" s="162"/>
      <c r="O44" s="162"/>
      <c r="P44" s="162"/>
      <c r="Q44" s="161"/>
      <c r="R44" s="161"/>
      <c r="S44" s="161"/>
      <c r="T44" s="161"/>
      <c r="U44" s="91"/>
    </row>
    <row r="45" spans="1:21" s="23" customFormat="1" ht="60" customHeight="1" x14ac:dyDescent="0.3">
      <c r="A45" s="119">
        <v>28</v>
      </c>
      <c r="B45" s="86" t="s">
        <v>293</v>
      </c>
      <c r="C45" s="102" t="s">
        <v>221</v>
      </c>
      <c r="D45" s="96" t="s">
        <v>210</v>
      </c>
      <c r="E45" s="88">
        <v>2933300</v>
      </c>
      <c r="F45" s="88">
        <v>2933300</v>
      </c>
      <c r="G45" s="90"/>
      <c r="H45" s="162"/>
      <c r="I45" s="162"/>
      <c r="J45" s="90"/>
      <c r="K45" s="90"/>
      <c r="L45" s="180"/>
      <c r="M45" s="162"/>
      <c r="N45" s="162"/>
      <c r="O45" s="162"/>
      <c r="P45" s="162"/>
      <c r="Q45" s="161"/>
      <c r="R45" s="161"/>
      <c r="S45" s="161"/>
      <c r="T45" s="161"/>
      <c r="U45" s="91"/>
    </row>
    <row r="46" spans="1:21" s="23" customFormat="1" ht="37.5" x14ac:dyDescent="0.3">
      <c r="A46" s="119">
        <v>29</v>
      </c>
      <c r="B46" s="86" t="s">
        <v>294</v>
      </c>
      <c r="C46" s="102" t="s">
        <v>222</v>
      </c>
      <c r="D46" s="96" t="s">
        <v>210</v>
      </c>
      <c r="E46" s="88">
        <v>2745900</v>
      </c>
      <c r="F46" s="88">
        <v>2745900</v>
      </c>
      <c r="G46" s="90"/>
      <c r="H46" s="162"/>
      <c r="I46" s="162"/>
      <c r="J46" s="90"/>
      <c r="K46" s="90"/>
      <c r="L46" s="180"/>
      <c r="M46" s="162"/>
      <c r="N46" s="162"/>
      <c r="O46" s="162"/>
      <c r="P46" s="162"/>
      <c r="Q46" s="161"/>
      <c r="R46" s="161"/>
      <c r="S46" s="161"/>
      <c r="T46" s="161"/>
      <c r="U46" s="91"/>
    </row>
    <row r="47" spans="1:21" s="23" customFormat="1" ht="37.5" x14ac:dyDescent="0.3">
      <c r="A47" s="119">
        <v>30</v>
      </c>
      <c r="B47" s="86" t="s">
        <v>295</v>
      </c>
      <c r="C47" s="102" t="s">
        <v>222</v>
      </c>
      <c r="D47" s="96" t="s">
        <v>210</v>
      </c>
      <c r="E47" s="88">
        <v>2903900</v>
      </c>
      <c r="F47" s="88">
        <v>2903900</v>
      </c>
      <c r="G47" s="90"/>
      <c r="H47" s="162"/>
      <c r="I47" s="162"/>
      <c r="J47" s="90"/>
      <c r="K47" s="90"/>
      <c r="L47" s="180"/>
      <c r="M47" s="162"/>
      <c r="N47" s="162"/>
      <c r="O47" s="162"/>
      <c r="P47" s="162"/>
      <c r="Q47" s="161"/>
      <c r="R47" s="161"/>
      <c r="S47" s="161"/>
      <c r="T47" s="161"/>
      <c r="U47" s="91"/>
    </row>
    <row r="48" spans="1:21" s="23" customFormat="1" ht="37.5" x14ac:dyDescent="0.3">
      <c r="A48" s="119">
        <v>31</v>
      </c>
      <c r="B48" s="86" t="s">
        <v>296</v>
      </c>
      <c r="C48" s="102" t="s">
        <v>223</v>
      </c>
      <c r="D48" s="96" t="s">
        <v>210</v>
      </c>
      <c r="E48" s="88">
        <v>5814700</v>
      </c>
      <c r="F48" s="88">
        <v>5814700</v>
      </c>
      <c r="G48" s="90"/>
      <c r="H48" s="162"/>
      <c r="I48" s="162"/>
      <c r="J48" s="90"/>
      <c r="K48" s="90"/>
      <c r="L48" s="180"/>
      <c r="M48" s="162"/>
      <c r="N48" s="162"/>
      <c r="O48" s="162"/>
      <c r="P48" s="162"/>
      <c r="Q48" s="161"/>
      <c r="R48" s="161"/>
      <c r="S48" s="161"/>
      <c r="T48" s="161"/>
      <c r="U48" s="91"/>
    </row>
    <row r="49" spans="1:21" s="23" customFormat="1" ht="37.5" x14ac:dyDescent="0.3">
      <c r="A49" s="119">
        <v>32</v>
      </c>
      <c r="B49" s="86" t="s">
        <v>297</v>
      </c>
      <c r="C49" s="102" t="s">
        <v>224</v>
      </c>
      <c r="D49" s="96" t="s">
        <v>210</v>
      </c>
      <c r="E49" s="88">
        <v>3184000</v>
      </c>
      <c r="F49" s="88">
        <v>3184000</v>
      </c>
      <c r="G49" s="90"/>
      <c r="H49" s="162"/>
      <c r="I49" s="162"/>
      <c r="J49" s="90"/>
      <c r="K49" s="90"/>
      <c r="L49" s="180"/>
      <c r="M49" s="162"/>
      <c r="N49" s="162"/>
      <c r="O49" s="162"/>
      <c r="P49" s="162"/>
      <c r="Q49" s="161"/>
      <c r="R49" s="161"/>
      <c r="S49" s="161"/>
      <c r="T49" s="161"/>
      <c r="U49" s="91"/>
    </row>
    <row r="50" spans="1:21" s="23" customFormat="1" ht="45" customHeight="1" x14ac:dyDescent="0.3">
      <c r="A50" s="119">
        <v>33</v>
      </c>
      <c r="B50" s="86" t="s">
        <v>298</v>
      </c>
      <c r="C50" s="102" t="s">
        <v>225</v>
      </c>
      <c r="D50" s="96" t="s">
        <v>210</v>
      </c>
      <c r="E50" s="88">
        <v>1032000</v>
      </c>
      <c r="F50" s="88">
        <v>1032000</v>
      </c>
      <c r="G50" s="90"/>
      <c r="H50" s="162"/>
      <c r="I50" s="162"/>
      <c r="J50" s="90"/>
      <c r="K50" s="90"/>
      <c r="L50" s="155" t="s">
        <v>389</v>
      </c>
      <c r="M50" s="162"/>
      <c r="N50" s="162"/>
      <c r="O50" s="162"/>
      <c r="P50" s="162"/>
      <c r="Q50" s="161"/>
      <c r="R50" s="161"/>
      <c r="S50" s="161"/>
      <c r="T50" s="161"/>
      <c r="U50" s="91"/>
    </row>
    <row r="51" spans="1:21" s="23" customFormat="1" ht="37.5" x14ac:dyDescent="0.3">
      <c r="A51" s="119">
        <v>34</v>
      </c>
      <c r="B51" s="86" t="s">
        <v>299</v>
      </c>
      <c r="C51" s="102" t="s">
        <v>223</v>
      </c>
      <c r="D51" s="96" t="s">
        <v>210</v>
      </c>
      <c r="E51" s="88">
        <v>407900</v>
      </c>
      <c r="F51" s="88">
        <v>407900</v>
      </c>
      <c r="G51" s="90"/>
      <c r="H51" s="162"/>
      <c r="I51" s="162"/>
      <c r="J51" s="90"/>
      <c r="K51" s="90"/>
      <c r="L51" s="180"/>
      <c r="M51" s="162"/>
      <c r="N51" s="162"/>
      <c r="O51" s="162"/>
      <c r="P51" s="162"/>
      <c r="Q51" s="161"/>
      <c r="R51" s="161"/>
      <c r="S51" s="161"/>
      <c r="T51" s="161"/>
      <c r="U51" s="91"/>
    </row>
    <row r="52" spans="1:21" s="23" customFormat="1" ht="43.5" customHeight="1" x14ac:dyDescent="0.3">
      <c r="A52" s="119">
        <v>35</v>
      </c>
      <c r="B52" s="86" t="s">
        <v>300</v>
      </c>
      <c r="C52" s="102" t="s">
        <v>226</v>
      </c>
      <c r="D52" s="96" t="s">
        <v>210</v>
      </c>
      <c r="E52" s="88">
        <v>774000</v>
      </c>
      <c r="F52" s="88">
        <v>774000</v>
      </c>
      <c r="G52" s="90"/>
      <c r="H52" s="162"/>
      <c r="I52" s="162"/>
      <c r="J52" s="90"/>
      <c r="K52" s="90"/>
      <c r="L52" s="180"/>
      <c r="M52" s="162"/>
      <c r="N52" s="162"/>
      <c r="O52" s="162"/>
      <c r="P52" s="162"/>
      <c r="Q52" s="161"/>
      <c r="R52" s="161"/>
      <c r="S52" s="161"/>
      <c r="T52" s="161"/>
      <c r="U52" s="91"/>
    </row>
    <row r="53" spans="1:21" s="23" customFormat="1" ht="26.25" customHeight="1" x14ac:dyDescent="0.3">
      <c r="A53" s="119">
        <v>36</v>
      </c>
      <c r="B53" s="86" t="s">
        <v>301</v>
      </c>
      <c r="C53" s="102" t="s">
        <v>226</v>
      </c>
      <c r="D53" s="96" t="s">
        <v>210</v>
      </c>
      <c r="E53" s="88">
        <v>441000</v>
      </c>
      <c r="F53" s="88">
        <v>441000</v>
      </c>
      <c r="G53" s="90"/>
      <c r="H53" s="162"/>
      <c r="I53" s="162"/>
      <c r="J53" s="90"/>
      <c r="K53" s="90"/>
      <c r="L53" s="180"/>
      <c r="M53" s="162"/>
      <c r="N53" s="162"/>
      <c r="O53" s="162"/>
      <c r="P53" s="162"/>
      <c r="Q53" s="161"/>
      <c r="R53" s="161"/>
      <c r="S53" s="161"/>
      <c r="T53" s="161"/>
      <c r="U53" s="91"/>
    </row>
    <row r="54" spans="1:21" s="23" customFormat="1" ht="37.5" x14ac:dyDescent="0.3">
      <c r="A54" s="119">
        <v>37</v>
      </c>
      <c r="B54" s="86" t="s">
        <v>302</v>
      </c>
      <c r="C54" s="102" t="s">
        <v>227</v>
      </c>
      <c r="D54" s="96" t="s">
        <v>210</v>
      </c>
      <c r="E54" s="88">
        <v>489200</v>
      </c>
      <c r="F54" s="88">
        <v>489200</v>
      </c>
      <c r="G54" s="90"/>
      <c r="H54" s="162"/>
      <c r="I54" s="162"/>
      <c r="J54" s="90"/>
      <c r="K54" s="90"/>
      <c r="L54" s="180"/>
      <c r="M54" s="162"/>
      <c r="N54" s="162"/>
      <c r="O54" s="162"/>
      <c r="P54" s="162"/>
      <c r="Q54" s="161"/>
      <c r="R54" s="161"/>
      <c r="S54" s="161"/>
      <c r="T54" s="161"/>
      <c r="U54" s="91"/>
    </row>
    <row r="55" spans="1:21" s="23" customFormat="1" ht="37.5" x14ac:dyDescent="0.3">
      <c r="A55" s="119">
        <v>38</v>
      </c>
      <c r="B55" s="86" t="s">
        <v>303</v>
      </c>
      <c r="C55" s="102" t="s">
        <v>227</v>
      </c>
      <c r="D55" s="96" t="s">
        <v>210</v>
      </c>
      <c r="E55" s="88">
        <v>498200</v>
      </c>
      <c r="F55" s="88">
        <v>498200</v>
      </c>
      <c r="G55" s="90"/>
      <c r="H55" s="162"/>
      <c r="I55" s="162"/>
      <c r="J55" s="90"/>
      <c r="K55" s="90"/>
      <c r="L55" s="180"/>
      <c r="M55" s="162"/>
      <c r="N55" s="162"/>
      <c r="O55" s="162"/>
      <c r="P55" s="162"/>
      <c r="Q55" s="161"/>
      <c r="R55" s="161"/>
      <c r="S55" s="161"/>
      <c r="T55" s="161"/>
      <c r="U55" s="91"/>
    </row>
    <row r="56" spans="1:21" s="23" customFormat="1" ht="37.5" x14ac:dyDescent="0.3">
      <c r="A56" s="119">
        <v>39</v>
      </c>
      <c r="B56" s="86" t="s">
        <v>304</v>
      </c>
      <c r="C56" s="102" t="s">
        <v>227</v>
      </c>
      <c r="D56" s="96" t="s">
        <v>210</v>
      </c>
      <c r="E56" s="88">
        <v>489200</v>
      </c>
      <c r="F56" s="88">
        <v>489200</v>
      </c>
      <c r="G56" s="90"/>
      <c r="H56" s="162"/>
      <c r="I56" s="162"/>
      <c r="J56" s="90"/>
      <c r="K56" s="90"/>
      <c r="L56" s="180"/>
      <c r="M56" s="162"/>
      <c r="N56" s="162"/>
      <c r="O56" s="162"/>
      <c r="P56" s="162"/>
      <c r="Q56" s="161"/>
      <c r="R56" s="161"/>
      <c r="S56" s="161"/>
      <c r="T56" s="161"/>
      <c r="U56" s="91"/>
    </row>
    <row r="57" spans="1:21" s="23" customFormat="1" ht="37.5" x14ac:dyDescent="0.3">
      <c r="A57" s="119">
        <v>40</v>
      </c>
      <c r="B57" s="86" t="s">
        <v>305</v>
      </c>
      <c r="C57" s="102" t="s">
        <v>228</v>
      </c>
      <c r="D57" s="96" t="s">
        <v>210</v>
      </c>
      <c r="E57" s="88">
        <v>500000</v>
      </c>
      <c r="F57" s="88">
        <v>500000</v>
      </c>
      <c r="G57" s="90"/>
      <c r="H57" s="162"/>
      <c r="I57" s="162"/>
      <c r="J57" s="90"/>
      <c r="K57" s="90"/>
      <c r="L57" s="180"/>
      <c r="M57" s="162"/>
      <c r="N57" s="162"/>
      <c r="O57" s="162"/>
      <c r="P57" s="162"/>
      <c r="Q57" s="161"/>
      <c r="R57" s="161"/>
      <c r="S57" s="161"/>
      <c r="T57" s="161"/>
      <c r="U57" s="91"/>
    </row>
    <row r="58" spans="1:21" s="23" customFormat="1" ht="80.25" customHeight="1" x14ac:dyDescent="0.3">
      <c r="A58" s="119">
        <v>41</v>
      </c>
      <c r="B58" s="86" t="s">
        <v>306</v>
      </c>
      <c r="C58" s="102" t="s">
        <v>228</v>
      </c>
      <c r="D58" s="96" t="s">
        <v>210</v>
      </c>
      <c r="E58" s="88">
        <v>470000</v>
      </c>
      <c r="F58" s="88">
        <v>470000</v>
      </c>
      <c r="G58" s="90"/>
      <c r="H58" s="162"/>
      <c r="I58" s="162"/>
      <c r="J58" s="90"/>
      <c r="K58" s="90"/>
      <c r="L58" s="180"/>
      <c r="M58" s="162"/>
      <c r="N58" s="162"/>
      <c r="O58" s="162"/>
      <c r="P58" s="162"/>
      <c r="Q58" s="161"/>
      <c r="R58" s="161"/>
      <c r="S58" s="161"/>
      <c r="T58" s="161"/>
      <c r="U58" s="91"/>
    </row>
    <row r="59" spans="1:21" s="23" customFormat="1" ht="37.5" x14ac:dyDescent="0.3">
      <c r="A59" s="119">
        <v>42</v>
      </c>
      <c r="B59" s="86" t="s">
        <v>307</v>
      </c>
      <c r="C59" s="102" t="s">
        <v>228</v>
      </c>
      <c r="D59" s="96" t="s">
        <v>210</v>
      </c>
      <c r="E59" s="88">
        <v>500000</v>
      </c>
      <c r="F59" s="88">
        <v>500000</v>
      </c>
      <c r="G59" s="90"/>
      <c r="H59" s="162"/>
      <c r="I59" s="162"/>
      <c r="J59" s="90"/>
      <c r="K59" s="90"/>
      <c r="L59" s="180"/>
      <c r="M59" s="162"/>
      <c r="N59" s="162"/>
      <c r="O59" s="162"/>
      <c r="P59" s="162"/>
      <c r="Q59" s="161"/>
      <c r="R59" s="161"/>
      <c r="S59" s="161"/>
      <c r="T59" s="161"/>
      <c r="U59" s="91"/>
    </row>
    <row r="60" spans="1:21" s="23" customFormat="1" ht="37.5" x14ac:dyDescent="0.3">
      <c r="A60" s="119">
        <v>43</v>
      </c>
      <c r="B60" s="86" t="s">
        <v>308</v>
      </c>
      <c r="C60" s="102" t="s">
        <v>228</v>
      </c>
      <c r="D60" s="96" t="s">
        <v>210</v>
      </c>
      <c r="E60" s="88">
        <v>480000</v>
      </c>
      <c r="F60" s="88">
        <v>480000</v>
      </c>
      <c r="G60" s="90"/>
      <c r="H60" s="162"/>
      <c r="I60" s="162"/>
      <c r="J60" s="90"/>
      <c r="K60" s="90"/>
      <c r="L60" s="180"/>
      <c r="M60" s="162"/>
      <c r="N60" s="162"/>
      <c r="O60" s="162"/>
      <c r="P60" s="162"/>
      <c r="Q60" s="161"/>
      <c r="R60" s="161"/>
      <c r="S60" s="161"/>
      <c r="T60" s="161"/>
      <c r="U60" s="91"/>
    </row>
    <row r="61" spans="1:21" s="23" customFormat="1" ht="37.5" x14ac:dyDescent="0.3">
      <c r="A61" s="119">
        <v>44</v>
      </c>
      <c r="B61" s="86" t="s">
        <v>309</v>
      </c>
      <c r="C61" s="102" t="s">
        <v>228</v>
      </c>
      <c r="D61" s="96" t="s">
        <v>210</v>
      </c>
      <c r="E61" s="88">
        <v>280000</v>
      </c>
      <c r="F61" s="88">
        <v>280000</v>
      </c>
      <c r="G61" s="90"/>
      <c r="H61" s="162"/>
      <c r="I61" s="162"/>
      <c r="J61" s="90"/>
      <c r="K61" s="90"/>
      <c r="L61" s="180"/>
      <c r="M61" s="162"/>
      <c r="N61" s="162"/>
      <c r="O61" s="162"/>
      <c r="P61" s="162"/>
      <c r="Q61" s="161"/>
      <c r="R61" s="161"/>
      <c r="S61" s="161"/>
      <c r="T61" s="161"/>
      <c r="U61" s="91"/>
    </row>
    <row r="62" spans="1:21" s="23" customFormat="1" ht="37.5" x14ac:dyDescent="0.3">
      <c r="A62" s="119">
        <v>45</v>
      </c>
      <c r="B62" s="86" t="s">
        <v>310</v>
      </c>
      <c r="C62" s="102" t="s">
        <v>228</v>
      </c>
      <c r="D62" s="96" t="s">
        <v>210</v>
      </c>
      <c r="E62" s="88">
        <v>283000</v>
      </c>
      <c r="F62" s="88">
        <v>283000</v>
      </c>
      <c r="G62" s="90"/>
      <c r="H62" s="162"/>
      <c r="I62" s="162"/>
      <c r="J62" s="90"/>
      <c r="K62" s="90"/>
      <c r="L62" s="180"/>
      <c r="M62" s="162"/>
      <c r="N62" s="162"/>
      <c r="O62" s="162"/>
      <c r="P62" s="162"/>
      <c r="Q62" s="161"/>
      <c r="R62" s="161"/>
      <c r="S62" s="161"/>
      <c r="T62" s="161"/>
      <c r="U62" s="91"/>
    </row>
    <row r="63" spans="1:21" s="23" customFormat="1" ht="37.5" x14ac:dyDescent="0.3">
      <c r="A63" s="119">
        <v>46</v>
      </c>
      <c r="B63" s="86" t="s">
        <v>311</v>
      </c>
      <c r="C63" s="102" t="s">
        <v>228</v>
      </c>
      <c r="D63" s="96" t="s">
        <v>210</v>
      </c>
      <c r="E63" s="88">
        <v>618000</v>
      </c>
      <c r="F63" s="88">
        <v>618000</v>
      </c>
      <c r="G63" s="90"/>
      <c r="H63" s="162"/>
      <c r="I63" s="162"/>
      <c r="J63" s="90"/>
      <c r="K63" s="90"/>
      <c r="L63" s="180"/>
      <c r="M63" s="162"/>
      <c r="N63" s="162"/>
      <c r="O63" s="162"/>
      <c r="P63" s="162"/>
      <c r="Q63" s="161"/>
      <c r="R63" s="161"/>
      <c r="S63" s="161"/>
      <c r="T63" s="161"/>
      <c r="U63" s="91"/>
    </row>
    <row r="64" spans="1:21" s="23" customFormat="1" ht="77.25" customHeight="1" x14ac:dyDescent="0.3">
      <c r="A64" s="119">
        <v>47</v>
      </c>
      <c r="B64" s="86" t="s">
        <v>312</v>
      </c>
      <c r="C64" s="102" t="s">
        <v>228</v>
      </c>
      <c r="D64" s="96" t="s">
        <v>210</v>
      </c>
      <c r="E64" s="88">
        <v>270000</v>
      </c>
      <c r="F64" s="88">
        <v>270000</v>
      </c>
      <c r="G64" s="90"/>
      <c r="H64" s="162"/>
      <c r="I64" s="162"/>
      <c r="J64" s="90"/>
      <c r="K64" s="90"/>
      <c r="L64" s="180"/>
      <c r="M64" s="162"/>
      <c r="N64" s="162"/>
      <c r="O64" s="162"/>
      <c r="P64" s="162"/>
      <c r="Q64" s="161"/>
      <c r="R64" s="161"/>
      <c r="S64" s="161"/>
      <c r="T64" s="161"/>
      <c r="U64" s="91"/>
    </row>
    <row r="65" spans="1:21" s="23" customFormat="1" ht="43.5" customHeight="1" x14ac:dyDescent="0.3">
      <c r="A65" s="119">
        <v>48</v>
      </c>
      <c r="B65" s="86" t="s">
        <v>313</v>
      </c>
      <c r="C65" s="102" t="s">
        <v>228</v>
      </c>
      <c r="D65" s="96" t="s">
        <v>210</v>
      </c>
      <c r="E65" s="88">
        <v>400000</v>
      </c>
      <c r="F65" s="88">
        <v>400000</v>
      </c>
      <c r="G65" s="90"/>
      <c r="H65" s="162"/>
      <c r="I65" s="162"/>
      <c r="J65" s="90"/>
      <c r="K65" s="90"/>
      <c r="L65" s="180"/>
      <c r="M65" s="162"/>
      <c r="N65" s="162"/>
      <c r="O65" s="162"/>
      <c r="P65" s="162"/>
      <c r="Q65" s="161"/>
      <c r="R65" s="161"/>
      <c r="S65" s="161"/>
      <c r="T65" s="161"/>
      <c r="U65" s="91"/>
    </row>
    <row r="66" spans="1:21" s="23" customFormat="1" ht="80.25" customHeight="1" x14ac:dyDescent="0.3">
      <c r="A66" s="119">
        <v>49</v>
      </c>
      <c r="B66" s="86" t="s">
        <v>314</v>
      </c>
      <c r="C66" s="102" t="s">
        <v>228</v>
      </c>
      <c r="D66" s="96" t="s">
        <v>210</v>
      </c>
      <c r="E66" s="88">
        <v>1095000</v>
      </c>
      <c r="F66" s="88">
        <v>1095000</v>
      </c>
      <c r="G66" s="90"/>
      <c r="H66" s="162"/>
      <c r="I66" s="162"/>
      <c r="J66" s="90"/>
      <c r="K66" s="90"/>
      <c r="L66" s="180"/>
      <c r="M66" s="162"/>
      <c r="N66" s="162"/>
      <c r="O66" s="162"/>
      <c r="P66" s="162"/>
      <c r="Q66" s="161"/>
      <c r="R66" s="161"/>
      <c r="S66" s="161"/>
      <c r="T66" s="161"/>
      <c r="U66" s="91"/>
    </row>
    <row r="67" spans="1:21" s="23" customFormat="1" ht="56.25" x14ac:dyDescent="0.3">
      <c r="A67" s="119">
        <v>50</v>
      </c>
      <c r="B67" s="86" t="s">
        <v>315</v>
      </c>
      <c r="C67" s="102" t="s">
        <v>228</v>
      </c>
      <c r="D67" s="96" t="s">
        <v>210</v>
      </c>
      <c r="E67" s="88">
        <v>370000</v>
      </c>
      <c r="F67" s="88">
        <v>370000</v>
      </c>
      <c r="G67" s="90"/>
      <c r="H67" s="162"/>
      <c r="I67" s="162"/>
      <c r="J67" s="90"/>
      <c r="K67" s="90"/>
      <c r="L67" s="180"/>
      <c r="M67" s="162"/>
      <c r="N67" s="162"/>
      <c r="O67" s="162"/>
      <c r="P67" s="162"/>
      <c r="Q67" s="161"/>
      <c r="R67" s="161"/>
      <c r="S67" s="161"/>
      <c r="T67" s="161"/>
      <c r="U67" s="91"/>
    </row>
    <row r="68" spans="1:21" s="23" customFormat="1" ht="60" customHeight="1" x14ac:dyDescent="0.3">
      <c r="A68" s="119">
        <v>51</v>
      </c>
      <c r="B68" s="86" t="s">
        <v>316</v>
      </c>
      <c r="C68" s="102" t="s">
        <v>228</v>
      </c>
      <c r="D68" s="96" t="s">
        <v>210</v>
      </c>
      <c r="E68" s="88">
        <v>1000000</v>
      </c>
      <c r="F68" s="88">
        <v>1000000</v>
      </c>
      <c r="G68" s="90"/>
      <c r="H68" s="162"/>
      <c r="I68" s="162"/>
      <c r="J68" s="90"/>
      <c r="K68" s="90"/>
      <c r="L68" s="180"/>
      <c r="M68" s="162"/>
      <c r="N68" s="162"/>
      <c r="O68" s="162"/>
      <c r="P68" s="162"/>
      <c r="Q68" s="161"/>
      <c r="R68" s="161"/>
      <c r="S68" s="161"/>
      <c r="T68" s="161"/>
      <c r="U68" s="91"/>
    </row>
    <row r="69" spans="1:21" s="23" customFormat="1" ht="37.5" x14ac:dyDescent="0.3">
      <c r="A69" s="119">
        <v>52</v>
      </c>
      <c r="B69" s="86" t="s">
        <v>230</v>
      </c>
      <c r="C69" s="102" t="s">
        <v>229</v>
      </c>
      <c r="D69" s="96" t="s">
        <v>210</v>
      </c>
      <c r="E69" s="88">
        <v>1417000</v>
      </c>
      <c r="F69" s="88">
        <v>1417000</v>
      </c>
      <c r="G69" s="90"/>
      <c r="H69" s="162"/>
      <c r="I69" s="162"/>
      <c r="J69" s="90"/>
      <c r="K69" s="90"/>
      <c r="L69" s="180"/>
      <c r="M69" s="162"/>
      <c r="N69" s="162"/>
      <c r="O69" s="162"/>
      <c r="P69" s="162"/>
      <c r="Q69" s="161"/>
      <c r="R69" s="161"/>
      <c r="S69" s="161"/>
      <c r="T69" s="161"/>
      <c r="U69" s="91"/>
    </row>
    <row r="70" spans="1:21" s="23" customFormat="1" ht="37.5" x14ac:dyDescent="0.3">
      <c r="A70" s="119">
        <v>53</v>
      </c>
      <c r="B70" s="86" t="s">
        <v>231</v>
      </c>
      <c r="C70" s="102" t="s">
        <v>229</v>
      </c>
      <c r="D70" s="96" t="s">
        <v>210</v>
      </c>
      <c r="E70" s="88">
        <v>2788000</v>
      </c>
      <c r="F70" s="88">
        <v>2788000</v>
      </c>
      <c r="G70" s="90"/>
      <c r="H70" s="162"/>
      <c r="I70" s="162"/>
      <c r="J70" s="90"/>
      <c r="K70" s="90"/>
      <c r="L70" s="180"/>
      <c r="M70" s="162"/>
      <c r="N70" s="162"/>
      <c r="O70" s="162"/>
      <c r="P70" s="162"/>
      <c r="Q70" s="161"/>
      <c r="R70" s="161"/>
      <c r="S70" s="161"/>
      <c r="T70" s="161"/>
      <c r="U70" s="91"/>
    </row>
    <row r="71" spans="1:21" s="23" customFormat="1" ht="37.5" x14ac:dyDescent="0.3">
      <c r="A71" s="119">
        <v>54</v>
      </c>
      <c r="B71" s="86" t="s">
        <v>232</v>
      </c>
      <c r="C71" s="102" t="s">
        <v>229</v>
      </c>
      <c r="D71" s="96" t="s">
        <v>210</v>
      </c>
      <c r="E71" s="88">
        <v>1111000</v>
      </c>
      <c r="F71" s="88">
        <v>1111000</v>
      </c>
      <c r="G71" s="90"/>
      <c r="H71" s="162"/>
      <c r="I71" s="162"/>
      <c r="J71" s="90"/>
      <c r="K71" s="90"/>
      <c r="L71" s="180"/>
      <c r="M71" s="162"/>
      <c r="N71" s="162"/>
      <c r="O71" s="162"/>
      <c r="P71" s="162"/>
      <c r="Q71" s="161"/>
      <c r="R71" s="161"/>
      <c r="S71" s="161"/>
      <c r="T71" s="161"/>
      <c r="U71" s="91"/>
    </row>
    <row r="72" spans="1:21" s="23" customFormat="1" ht="41.25" customHeight="1" x14ac:dyDescent="0.3">
      <c r="A72" s="119">
        <v>55</v>
      </c>
      <c r="B72" s="86" t="s">
        <v>317</v>
      </c>
      <c r="C72" s="102" t="s">
        <v>233</v>
      </c>
      <c r="D72" s="96" t="s">
        <v>210</v>
      </c>
      <c r="E72" s="88">
        <v>2877800</v>
      </c>
      <c r="F72" s="88">
        <v>2877800</v>
      </c>
      <c r="G72" s="90"/>
      <c r="H72" s="162"/>
      <c r="I72" s="162"/>
      <c r="J72" s="90"/>
      <c r="K72" s="90"/>
      <c r="L72" s="180"/>
      <c r="M72" s="162"/>
      <c r="N72" s="162"/>
      <c r="O72" s="162"/>
      <c r="P72" s="162"/>
      <c r="Q72" s="161"/>
      <c r="R72" s="161"/>
      <c r="S72" s="161"/>
      <c r="T72" s="161"/>
      <c r="U72" s="91"/>
    </row>
    <row r="73" spans="1:21" s="157" customFormat="1" ht="75" x14ac:dyDescent="0.3">
      <c r="A73" s="148">
        <v>56</v>
      </c>
      <c r="B73" s="149" t="s">
        <v>318</v>
      </c>
      <c r="C73" s="150" t="s">
        <v>234</v>
      </c>
      <c r="D73" s="151" t="s">
        <v>210</v>
      </c>
      <c r="E73" s="152">
        <v>4724000</v>
      </c>
      <c r="F73" s="152">
        <v>4724000</v>
      </c>
      <c r="G73" s="153"/>
      <c r="H73" s="153"/>
      <c r="I73" s="153"/>
      <c r="J73" s="153"/>
      <c r="K73" s="154">
        <v>1</v>
      </c>
      <c r="L73" s="155" t="s">
        <v>388</v>
      </c>
      <c r="M73" s="153"/>
      <c r="N73" s="153"/>
      <c r="O73" s="153"/>
      <c r="P73" s="153"/>
      <c r="Q73" s="156"/>
      <c r="R73" s="156"/>
      <c r="S73" s="156"/>
      <c r="T73" s="156"/>
      <c r="U73" s="156"/>
    </row>
    <row r="74" spans="1:21" s="23" customFormat="1" ht="56.25" x14ac:dyDescent="0.3">
      <c r="A74" s="119">
        <v>57</v>
      </c>
      <c r="B74" s="86" t="s">
        <v>319</v>
      </c>
      <c r="C74" s="102" t="s">
        <v>234</v>
      </c>
      <c r="D74" s="96" t="s">
        <v>210</v>
      </c>
      <c r="E74" s="88">
        <v>595000</v>
      </c>
      <c r="F74" s="88">
        <v>595000</v>
      </c>
      <c r="G74" s="90"/>
      <c r="H74" s="162"/>
      <c r="I74" s="162"/>
      <c r="J74" s="90"/>
      <c r="K74" s="90"/>
      <c r="L74" s="180"/>
      <c r="M74" s="162"/>
      <c r="N74" s="162"/>
      <c r="O74" s="162"/>
      <c r="P74" s="162"/>
      <c r="Q74" s="161"/>
      <c r="R74" s="161"/>
      <c r="S74" s="161"/>
      <c r="T74" s="161"/>
      <c r="U74" s="91"/>
    </row>
    <row r="75" spans="1:21" s="23" customFormat="1" ht="75" x14ac:dyDescent="0.3">
      <c r="A75" s="119">
        <v>58</v>
      </c>
      <c r="B75" s="86" t="s">
        <v>320</v>
      </c>
      <c r="C75" s="102" t="s">
        <v>234</v>
      </c>
      <c r="D75" s="96" t="s">
        <v>210</v>
      </c>
      <c r="E75" s="88">
        <v>213000</v>
      </c>
      <c r="F75" s="88">
        <v>213000</v>
      </c>
      <c r="G75" s="90"/>
      <c r="H75" s="162"/>
      <c r="I75" s="162"/>
      <c r="J75" s="90"/>
      <c r="K75" s="90"/>
      <c r="L75" s="180"/>
      <c r="M75" s="162"/>
      <c r="N75" s="162"/>
      <c r="O75" s="162"/>
      <c r="P75" s="162"/>
      <c r="Q75" s="161"/>
      <c r="R75" s="161"/>
      <c r="S75" s="161"/>
      <c r="T75" s="161"/>
      <c r="U75" s="91"/>
    </row>
    <row r="76" spans="1:21" s="23" customFormat="1" ht="75" x14ac:dyDescent="0.3">
      <c r="A76" s="119">
        <v>59</v>
      </c>
      <c r="B76" s="86" t="s">
        <v>321</v>
      </c>
      <c r="C76" s="102" t="s">
        <v>234</v>
      </c>
      <c r="D76" s="96" t="s">
        <v>210</v>
      </c>
      <c r="E76" s="88">
        <v>460000</v>
      </c>
      <c r="F76" s="88">
        <v>460000</v>
      </c>
      <c r="G76" s="90"/>
      <c r="H76" s="162"/>
      <c r="I76" s="162"/>
      <c r="J76" s="90"/>
      <c r="K76" s="90"/>
      <c r="L76" s="180"/>
      <c r="M76" s="162"/>
      <c r="N76" s="162"/>
      <c r="O76" s="162"/>
      <c r="P76" s="162"/>
      <c r="Q76" s="161"/>
      <c r="R76" s="161"/>
      <c r="S76" s="161"/>
      <c r="T76" s="161"/>
      <c r="U76" s="91"/>
    </row>
    <row r="77" spans="1:21" s="23" customFormat="1" ht="75" x14ac:dyDescent="0.3">
      <c r="A77" s="119">
        <v>60</v>
      </c>
      <c r="B77" s="86" t="s">
        <v>322</v>
      </c>
      <c r="C77" s="102" t="s">
        <v>234</v>
      </c>
      <c r="D77" s="96" t="s">
        <v>210</v>
      </c>
      <c r="E77" s="88">
        <v>82000</v>
      </c>
      <c r="F77" s="88">
        <v>82000</v>
      </c>
      <c r="G77" s="90"/>
      <c r="H77" s="162"/>
      <c r="I77" s="162"/>
      <c r="J77" s="90"/>
      <c r="K77" s="90"/>
      <c r="L77" s="180"/>
      <c r="M77" s="162"/>
      <c r="N77" s="162"/>
      <c r="O77" s="162"/>
      <c r="P77" s="162"/>
      <c r="Q77" s="161"/>
      <c r="R77" s="161"/>
      <c r="S77" s="161"/>
      <c r="T77" s="161"/>
      <c r="U77" s="91"/>
    </row>
    <row r="78" spans="1:21" s="23" customFormat="1" ht="75" x14ac:dyDescent="0.3">
      <c r="A78" s="119">
        <v>61</v>
      </c>
      <c r="B78" s="86" t="s">
        <v>323</v>
      </c>
      <c r="C78" s="102" t="s">
        <v>234</v>
      </c>
      <c r="D78" s="96" t="s">
        <v>210</v>
      </c>
      <c r="E78" s="88">
        <v>139000</v>
      </c>
      <c r="F78" s="88">
        <v>139000</v>
      </c>
      <c r="G78" s="90"/>
      <c r="H78" s="162"/>
      <c r="I78" s="162"/>
      <c r="J78" s="90"/>
      <c r="K78" s="90"/>
      <c r="L78" s="180"/>
      <c r="M78" s="162"/>
      <c r="N78" s="162"/>
      <c r="O78" s="162"/>
      <c r="P78" s="162"/>
      <c r="Q78" s="161"/>
      <c r="R78" s="161"/>
      <c r="S78" s="161"/>
      <c r="T78" s="161"/>
      <c r="U78" s="91"/>
    </row>
    <row r="79" spans="1:21" s="23" customFormat="1" ht="75" x14ac:dyDescent="0.3">
      <c r="A79" s="119">
        <v>62</v>
      </c>
      <c r="B79" s="86" t="s">
        <v>324</v>
      </c>
      <c r="C79" s="102" t="s">
        <v>234</v>
      </c>
      <c r="D79" s="96" t="s">
        <v>210</v>
      </c>
      <c r="E79" s="88">
        <v>246000</v>
      </c>
      <c r="F79" s="88">
        <v>246000</v>
      </c>
      <c r="G79" s="90"/>
      <c r="H79" s="162"/>
      <c r="I79" s="162"/>
      <c r="J79" s="90"/>
      <c r="K79" s="90"/>
      <c r="L79" s="180"/>
      <c r="M79" s="162"/>
      <c r="N79" s="162"/>
      <c r="O79" s="162"/>
      <c r="P79" s="162"/>
      <c r="Q79" s="161"/>
      <c r="R79" s="161"/>
      <c r="S79" s="161"/>
      <c r="T79" s="161"/>
      <c r="U79" s="91"/>
    </row>
    <row r="80" spans="1:21" s="23" customFormat="1" ht="75" x14ac:dyDescent="0.3">
      <c r="A80" s="119">
        <v>63</v>
      </c>
      <c r="B80" s="86" t="s">
        <v>325</v>
      </c>
      <c r="C80" s="102" t="s">
        <v>234</v>
      </c>
      <c r="D80" s="96" t="s">
        <v>210</v>
      </c>
      <c r="E80" s="88">
        <v>304000</v>
      </c>
      <c r="F80" s="88">
        <v>304000</v>
      </c>
      <c r="G80" s="90"/>
      <c r="H80" s="162"/>
      <c r="I80" s="162"/>
      <c r="J80" s="90"/>
      <c r="K80" s="90"/>
      <c r="L80" s="180"/>
      <c r="M80" s="162"/>
      <c r="N80" s="162"/>
      <c r="O80" s="162"/>
      <c r="P80" s="162"/>
      <c r="Q80" s="161"/>
      <c r="R80" s="161"/>
      <c r="S80" s="161"/>
      <c r="T80" s="161"/>
      <c r="U80" s="91"/>
    </row>
    <row r="81" spans="1:21" s="23" customFormat="1" ht="75" x14ac:dyDescent="0.3">
      <c r="A81" s="119">
        <v>64</v>
      </c>
      <c r="B81" s="86" t="s">
        <v>326</v>
      </c>
      <c r="C81" s="102" t="s">
        <v>234</v>
      </c>
      <c r="D81" s="96" t="s">
        <v>210</v>
      </c>
      <c r="E81" s="88">
        <v>180000</v>
      </c>
      <c r="F81" s="88">
        <v>180000</v>
      </c>
      <c r="G81" s="90"/>
      <c r="H81" s="162"/>
      <c r="I81" s="162"/>
      <c r="J81" s="90"/>
      <c r="K81" s="90"/>
      <c r="L81" s="180"/>
      <c r="M81" s="162"/>
      <c r="N81" s="162"/>
      <c r="O81" s="162"/>
      <c r="P81" s="162"/>
      <c r="Q81" s="161"/>
      <c r="R81" s="161"/>
      <c r="S81" s="161"/>
      <c r="T81" s="161"/>
      <c r="U81" s="91"/>
    </row>
    <row r="82" spans="1:21" s="23" customFormat="1" ht="37.5" x14ac:dyDescent="0.3">
      <c r="A82" s="119">
        <v>65</v>
      </c>
      <c r="B82" s="86" t="s">
        <v>327</v>
      </c>
      <c r="C82" s="102" t="s">
        <v>235</v>
      </c>
      <c r="D82" s="96" t="s">
        <v>210</v>
      </c>
      <c r="E82" s="88">
        <v>207000</v>
      </c>
      <c r="F82" s="88">
        <v>207000</v>
      </c>
      <c r="G82" s="90"/>
      <c r="H82" s="162"/>
      <c r="I82" s="162"/>
      <c r="J82" s="90"/>
      <c r="K82" s="90"/>
      <c r="L82" s="180"/>
      <c r="M82" s="162"/>
      <c r="N82" s="162"/>
      <c r="O82" s="162"/>
      <c r="P82" s="162"/>
      <c r="Q82" s="161"/>
      <c r="R82" s="161"/>
      <c r="S82" s="161"/>
      <c r="T82" s="161"/>
      <c r="U82" s="91"/>
    </row>
    <row r="83" spans="1:21" s="23" customFormat="1" ht="37.5" x14ac:dyDescent="0.3">
      <c r="A83" s="119">
        <v>66</v>
      </c>
      <c r="B83" s="86" t="s">
        <v>328</v>
      </c>
      <c r="C83" s="102" t="s">
        <v>235</v>
      </c>
      <c r="D83" s="96" t="s">
        <v>210</v>
      </c>
      <c r="E83" s="88">
        <v>266000</v>
      </c>
      <c r="F83" s="88">
        <v>266000</v>
      </c>
      <c r="G83" s="90"/>
      <c r="H83" s="162"/>
      <c r="I83" s="162"/>
      <c r="J83" s="90"/>
      <c r="K83" s="90"/>
      <c r="L83" s="180"/>
      <c r="M83" s="162"/>
      <c r="N83" s="162"/>
      <c r="O83" s="162"/>
      <c r="P83" s="162"/>
      <c r="Q83" s="161"/>
      <c r="R83" s="161"/>
      <c r="S83" s="161"/>
      <c r="T83" s="161"/>
      <c r="U83" s="91"/>
    </row>
    <row r="84" spans="1:21" s="23" customFormat="1" ht="37.5" x14ac:dyDescent="0.3">
      <c r="A84" s="119">
        <v>67</v>
      </c>
      <c r="B84" s="86" t="s">
        <v>329</v>
      </c>
      <c r="C84" s="102" t="s">
        <v>235</v>
      </c>
      <c r="D84" s="96" t="s">
        <v>210</v>
      </c>
      <c r="E84" s="88">
        <v>266000</v>
      </c>
      <c r="F84" s="88">
        <v>266000</v>
      </c>
      <c r="G84" s="90"/>
      <c r="H84" s="162"/>
      <c r="I84" s="162"/>
      <c r="J84" s="90"/>
      <c r="K84" s="90"/>
      <c r="L84" s="180"/>
      <c r="M84" s="162"/>
      <c r="N84" s="162"/>
      <c r="O84" s="162"/>
      <c r="P84" s="162"/>
      <c r="Q84" s="161"/>
      <c r="R84" s="161"/>
      <c r="S84" s="161"/>
      <c r="T84" s="161"/>
      <c r="U84" s="91"/>
    </row>
    <row r="85" spans="1:21" s="23" customFormat="1" ht="37.5" x14ac:dyDescent="0.3">
      <c r="A85" s="119">
        <v>68</v>
      </c>
      <c r="B85" s="86" t="s">
        <v>330</v>
      </c>
      <c r="C85" s="102" t="s">
        <v>235</v>
      </c>
      <c r="D85" s="96" t="s">
        <v>210</v>
      </c>
      <c r="E85" s="88">
        <v>207000</v>
      </c>
      <c r="F85" s="88">
        <v>207000</v>
      </c>
      <c r="G85" s="90"/>
      <c r="H85" s="162"/>
      <c r="I85" s="162"/>
      <c r="J85" s="90"/>
      <c r="K85" s="90"/>
      <c r="L85" s="180"/>
      <c r="M85" s="162"/>
      <c r="N85" s="162"/>
      <c r="O85" s="162"/>
      <c r="P85" s="162"/>
      <c r="Q85" s="161"/>
      <c r="R85" s="161"/>
      <c r="S85" s="161"/>
      <c r="T85" s="161"/>
      <c r="U85" s="91"/>
    </row>
    <row r="86" spans="1:21" s="23" customFormat="1" ht="37.5" x14ac:dyDescent="0.3">
      <c r="A86" s="119">
        <v>69</v>
      </c>
      <c r="B86" s="86" t="s">
        <v>331</v>
      </c>
      <c r="C86" s="102" t="s">
        <v>235</v>
      </c>
      <c r="D86" s="96" t="s">
        <v>210</v>
      </c>
      <c r="E86" s="88">
        <v>266000</v>
      </c>
      <c r="F86" s="88">
        <v>266000</v>
      </c>
      <c r="G86" s="90"/>
      <c r="H86" s="162"/>
      <c r="I86" s="162"/>
      <c r="J86" s="90"/>
      <c r="K86" s="90"/>
      <c r="L86" s="180"/>
      <c r="M86" s="162"/>
      <c r="N86" s="162"/>
      <c r="O86" s="162"/>
      <c r="P86" s="162"/>
      <c r="Q86" s="161"/>
      <c r="R86" s="161"/>
      <c r="S86" s="161"/>
      <c r="T86" s="161"/>
      <c r="U86" s="91"/>
    </row>
    <row r="87" spans="1:21" s="23" customFormat="1" ht="37.5" x14ac:dyDescent="0.3">
      <c r="A87" s="119">
        <v>70</v>
      </c>
      <c r="B87" s="86" t="s">
        <v>332</v>
      </c>
      <c r="C87" s="102" t="s">
        <v>235</v>
      </c>
      <c r="D87" s="96" t="s">
        <v>210</v>
      </c>
      <c r="E87" s="88">
        <v>207000</v>
      </c>
      <c r="F87" s="88">
        <v>207000</v>
      </c>
      <c r="G87" s="90"/>
      <c r="H87" s="162"/>
      <c r="I87" s="162"/>
      <c r="J87" s="90"/>
      <c r="K87" s="90"/>
      <c r="L87" s="180"/>
      <c r="M87" s="162"/>
      <c r="N87" s="162"/>
      <c r="O87" s="162"/>
      <c r="P87" s="162"/>
      <c r="Q87" s="161"/>
      <c r="R87" s="161"/>
      <c r="S87" s="161"/>
      <c r="T87" s="161"/>
      <c r="U87" s="91"/>
    </row>
    <row r="88" spans="1:21" s="157" customFormat="1" ht="60.75" customHeight="1" x14ac:dyDescent="0.3">
      <c r="A88" s="148">
        <v>71</v>
      </c>
      <c r="B88" s="149" t="s">
        <v>333</v>
      </c>
      <c r="C88" s="150" t="s">
        <v>235</v>
      </c>
      <c r="D88" s="151" t="s">
        <v>210</v>
      </c>
      <c r="E88" s="152">
        <v>1430000</v>
      </c>
      <c r="F88" s="152">
        <v>1430000</v>
      </c>
      <c r="G88" s="153"/>
      <c r="H88" s="153"/>
      <c r="I88" s="153"/>
      <c r="J88" s="153"/>
      <c r="K88" s="154">
        <v>1</v>
      </c>
      <c r="L88" s="155" t="s">
        <v>388</v>
      </c>
      <c r="M88" s="153"/>
      <c r="N88" s="153"/>
      <c r="O88" s="153"/>
      <c r="P88" s="153"/>
      <c r="Q88" s="156"/>
      <c r="R88" s="156"/>
      <c r="S88" s="156"/>
      <c r="T88" s="156"/>
      <c r="U88" s="156"/>
    </row>
    <row r="89" spans="1:21" s="23" customFormat="1" ht="37.5" x14ac:dyDescent="0.3">
      <c r="A89" s="119">
        <v>72</v>
      </c>
      <c r="B89" s="86" t="s">
        <v>334</v>
      </c>
      <c r="C89" s="102" t="s">
        <v>236</v>
      </c>
      <c r="D89" s="96" t="s">
        <v>210</v>
      </c>
      <c r="E89" s="88">
        <v>327000</v>
      </c>
      <c r="F89" s="88">
        <v>327000</v>
      </c>
      <c r="G89" s="90"/>
      <c r="H89" s="162"/>
      <c r="I89" s="162"/>
      <c r="J89" s="90"/>
      <c r="K89" s="90"/>
      <c r="L89" s="180"/>
      <c r="M89" s="162"/>
      <c r="N89" s="162"/>
      <c r="O89" s="162"/>
      <c r="P89" s="162"/>
      <c r="Q89" s="161"/>
      <c r="R89" s="161"/>
      <c r="S89" s="161"/>
      <c r="T89" s="161"/>
      <c r="U89" s="91"/>
    </row>
    <row r="90" spans="1:21" s="23" customFormat="1" ht="37.5" x14ac:dyDescent="0.3">
      <c r="A90" s="119">
        <v>73</v>
      </c>
      <c r="B90" s="86" t="s">
        <v>335</v>
      </c>
      <c r="C90" s="102" t="s">
        <v>236</v>
      </c>
      <c r="D90" s="96" t="s">
        <v>210</v>
      </c>
      <c r="E90" s="88">
        <v>244000</v>
      </c>
      <c r="F90" s="88">
        <v>244000</v>
      </c>
      <c r="G90" s="90"/>
      <c r="H90" s="162"/>
      <c r="I90" s="162"/>
      <c r="J90" s="90"/>
      <c r="K90" s="90"/>
      <c r="L90" s="180"/>
      <c r="M90" s="162"/>
      <c r="N90" s="162"/>
      <c r="O90" s="162"/>
      <c r="P90" s="162"/>
      <c r="Q90" s="161"/>
      <c r="R90" s="161"/>
      <c r="S90" s="161"/>
      <c r="T90" s="161"/>
      <c r="U90" s="91"/>
    </row>
    <row r="91" spans="1:21" s="23" customFormat="1" ht="45" customHeight="1" x14ac:dyDescent="0.3">
      <c r="A91" s="119">
        <v>74</v>
      </c>
      <c r="B91" s="86" t="s">
        <v>336</v>
      </c>
      <c r="C91" s="102" t="s">
        <v>236</v>
      </c>
      <c r="D91" s="96" t="s">
        <v>210</v>
      </c>
      <c r="E91" s="88">
        <v>1036000</v>
      </c>
      <c r="F91" s="88">
        <v>1036000</v>
      </c>
      <c r="G91" s="90"/>
      <c r="H91" s="162"/>
      <c r="I91" s="162"/>
      <c r="J91" s="90"/>
      <c r="K91" s="90"/>
      <c r="L91" s="180"/>
      <c r="M91" s="162"/>
      <c r="N91" s="162"/>
      <c r="O91" s="162"/>
      <c r="P91" s="162"/>
      <c r="Q91" s="161"/>
      <c r="R91" s="161"/>
      <c r="S91" s="161"/>
      <c r="T91" s="161"/>
      <c r="U91" s="91"/>
    </row>
    <row r="92" spans="1:21" s="23" customFormat="1" ht="37.5" x14ac:dyDescent="0.3">
      <c r="A92" s="119">
        <v>75</v>
      </c>
      <c r="B92" s="86" t="s">
        <v>337</v>
      </c>
      <c r="C92" s="102" t="s">
        <v>236</v>
      </c>
      <c r="D92" s="96" t="s">
        <v>210</v>
      </c>
      <c r="E92" s="88">
        <v>498000</v>
      </c>
      <c r="F92" s="88">
        <v>498000</v>
      </c>
      <c r="G92" s="90"/>
      <c r="H92" s="162"/>
      <c r="I92" s="162"/>
      <c r="J92" s="90"/>
      <c r="K92" s="90"/>
      <c r="L92" s="180"/>
      <c r="M92" s="162"/>
      <c r="N92" s="162"/>
      <c r="O92" s="162"/>
      <c r="P92" s="162"/>
      <c r="Q92" s="161"/>
      <c r="R92" s="161"/>
      <c r="S92" s="161"/>
      <c r="T92" s="161"/>
      <c r="U92" s="91"/>
    </row>
    <row r="93" spans="1:21" s="23" customFormat="1" ht="37.5" x14ac:dyDescent="0.3">
      <c r="A93" s="119">
        <v>76</v>
      </c>
      <c r="B93" s="86" t="s">
        <v>338</v>
      </c>
      <c r="C93" s="102" t="s">
        <v>236</v>
      </c>
      <c r="D93" s="96" t="s">
        <v>210</v>
      </c>
      <c r="E93" s="88">
        <v>1083000</v>
      </c>
      <c r="F93" s="88">
        <v>1083000</v>
      </c>
      <c r="G93" s="90"/>
      <c r="H93" s="162"/>
      <c r="I93" s="162"/>
      <c r="J93" s="90"/>
      <c r="K93" s="90"/>
      <c r="L93" s="180"/>
      <c r="M93" s="162"/>
      <c r="N93" s="162"/>
      <c r="O93" s="162"/>
      <c r="P93" s="162"/>
      <c r="Q93" s="161"/>
      <c r="R93" s="161"/>
      <c r="S93" s="161"/>
      <c r="T93" s="161"/>
      <c r="U93" s="91"/>
    </row>
    <row r="94" spans="1:21" s="23" customFormat="1" ht="41.25" customHeight="1" x14ac:dyDescent="0.3">
      <c r="A94" s="119">
        <v>77</v>
      </c>
      <c r="B94" s="86" t="s">
        <v>387</v>
      </c>
      <c r="C94" s="102" t="s">
        <v>236</v>
      </c>
      <c r="D94" s="96" t="s">
        <v>210</v>
      </c>
      <c r="E94" s="88">
        <v>497000</v>
      </c>
      <c r="F94" s="88">
        <v>497000</v>
      </c>
      <c r="G94" s="90"/>
      <c r="H94" s="162"/>
      <c r="I94" s="162"/>
      <c r="J94" s="90"/>
      <c r="K94" s="90"/>
      <c r="L94" s="180"/>
      <c r="M94" s="162"/>
      <c r="N94" s="162"/>
      <c r="O94" s="162"/>
      <c r="P94" s="162"/>
      <c r="Q94" s="161"/>
      <c r="R94" s="161"/>
      <c r="S94" s="161"/>
      <c r="T94" s="161"/>
      <c r="U94" s="91"/>
    </row>
    <row r="95" spans="1:21" s="23" customFormat="1" ht="56.25" x14ac:dyDescent="0.3">
      <c r="A95" s="119">
        <v>78</v>
      </c>
      <c r="B95" s="86" t="s">
        <v>339</v>
      </c>
      <c r="C95" s="102" t="s">
        <v>236</v>
      </c>
      <c r="D95" s="96" t="s">
        <v>210</v>
      </c>
      <c r="E95" s="88">
        <v>497000</v>
      </c>
      <c r="F95" s="88">
        <v>497000</v>
      </c>
      <c r="G95" s="90"/>
      <c r="H95" s="162"/>
      <c r="I95" s="162"/>
      <c r="J95" s="90"/>
      <c r="K95" s="90"/>
      <c r="L95" s="180"/>
      <c r="M95" s="162"/>
      <c r="N95" s="162"/>
      <c r="O95" s="162"/>
      <c r="P95" s="162"/>
      <c r="Q95" s="161"/>
      <c r="R95" s="161"/>
      <c r="S95" s="161"/>
      <c r="T95" s="161"/>
      <c r="U95" s="91"/>
    </row>
    <row r="96" spans="1:21" s="23" customFormat="1" ht="37.5" x14ac:dyDescent="0.3">
      <c r="A96" s="119">
        <v>79</v>
      </c>
      <c r="B96" s="86" t="s">
        <v>237</v>
      </c>
      <c r="C96" s="102" t="s">
        <v>236</v>
      </c>
      <c r="D96" s="96" t="s">
        <v>210</v>
      </c>
      <c r="E96" s="88">
        <v>366000</v>
      </c>
      <c r="F96" s="88">
        <v>366000</v>
      </c>
      <c r="G96" s="90"/>
      <c r="H96" s="162"/>
      <c r="I96" s="162"/>
      <c r="J96" s="90"/>
      <c r="K96" s="90"/>
      <c r="L96" s="180"/>
      <c r="M96" s="162"/>
      <c r="N96" s="162"/>
      <c r="O96" s="162"/>
      <c r="P96" s="162"/>
      <c r="Q96" s="161"/>
      <c r="R96" s="161"/>
      <c r="S96" s="161"/>
      <c r="T96" s="161"/>
      <c r="U96" s="91"/>
    </row>
    <row r="97" spans="1:21" s="23" customFormat="1" ht="56.25" x14ac:dyDescent="0.3">
      <c r="A97" s="119">
        <v>80</v>
      </c>
      <c r="B97" s="86" t="s">
        <v>340</v>
      </c>
      <c r="C97" s="102" t="s">
        <v>236</v>
      </c>
      <c r="D97" s="96" t="s">
        <v>210</v>
      </c>
      <c r="E97" s="88">
        <v>493000</v>
      </c>
      <c r="F97" s="88">
        <v>493000</v>
      </c>
      <c r="G97" s="90"/>
      <c r="H97" s="162"/>
      <c r="I97" s="162"/>
      <c r="J97" s="90"/>
      <c r="K97" s="90"/>
      <c r="L97" s="180"/>
      <c r="M97" s="162"/>
      <c r="N97" s="162"/>
      <c r="O97" s="162"/>
      <c r="P97" s="162"/>
      <c r="Q97" s="161"/>
      <c r="R97" s="161"/>
      <c r="S97" s="161"/>
      <c r="T97" s="161"/>
      <c r="U97" s="91"/>
    </row>
    <row r="98" spans="1:21" s="23" customFormat="1" ht="37.5" x14ac:dyDescent="0.3">
      <c r="A98" s="119">
        <v>81</v>
      </c>
      <c r="B98" s="86" t="s">
        <v>341</v>
      </c>
      <c r="C98" s="102" t="s">
        <v>236</v>
      </c>
      <c r="D98" s="96" t="s">
        <v>210</v>
      </c>
      <c r="E98" s="88">
        <v>495000</v>
      </c>
      <c r="F98" s="88">
        <v>495000</v>
      </c>
      <c r="G98" s="90"/>
      <c r="H98" s="162"/>
      <c r="I98" s="162"/>
      <c r="J98" s="90"/>
      <c r="K98" s="90"/>
      <c r="L98" s="180"/>
      <c r="M98" s="162"/>
      <c r="N98" s="162"/>
      <c r="O98" s="162"/>
      <c r="P98" s="162"/>
      <c r="Q98" s="161"/>
      <c r="R98" s="161"/>
      <c r="S98" s="161"/>
      <c r="T98" s="161"/>
      <c r="U98" s="91"/>
    </row>
    <row r="99" spans="1:21" s="23" customFormat="1" ht="37.5" x14ac:dyDescent="0.3">
      <c r="A99" s="119">
        <v>82</v>
      </c>
      <c r="B99" s="86" t="s">
        <v>342</v>
      </c>
      <c r="C99" s="102" t="s">
        <v>236</v>
      </c>
      <c r="D99" s="96" t="s">
        <v>210</v>
      </c>
      <c r="E99" s="88">
        <v>499000</v>
      </c>
      <c r="F99" s="88">
        <v>499000</v>
      </c>
      <c r="G99" s="90"/>
      <c r="H99" s="162"/>
      <c r="I99" s="162"/>
      <c r="J99" s="90"/>
      <c r="K99" s="90"/>
      <c r="L99" s="180"/>
      <c r="M99" s="162"/>
      <c r="N99" s="162"/>
      <c r="O99" s="162"/>
      <c r="P99" s="162"/>
      <c r="Q99" s="161"/>
      <c r="R99" s="161"/>
      <c r="S99" s="161"/>
      <c r="T99" s="161"/>
      <c r="U99" s="91"/>
    </row>
    <row r="100" spans="1:21" s="23" customFormat="1" ht="37.5" x14ac:dyDescent="0.3">
      <c r="A100" s="119">
        <v>83</v>
      </c>
      <c r="B100" s="86" t="s">
        <v>343</v>
      </c>
      <c r="C100" s="102" t="s">
        <v>236</v>
      </c>
      <c r="D100" s="96" t="s">
        <v>210</v>
      </c>
      <c r="E100" s="88">
        <v>497000</v>
      </c>
      <c r="F100" s="88">
        <v>497000</v>
      </c>
      <c r="G100" s="90"/>
      <c r="H100" s="162"/>
      <c r="I100" s="162"/>
      <c r="J100" s="90"/>
      <c r="K100" s="90"/>
      <c r="L100" s="180"/>
      <c r="M100" s="162"/>
      <c r="N100" s="162"/>
      <c r="O100" s="162"/>
      <c r="P100" s="162"/>
      <c r="Q100" s="161"/>
      <c r="R100" s="161"/>
      <c r="S100" s="161"/>
      <c r="T100" s="161"/>
      <c r="U100" s="91"/>
    </row>
    <row r="101" spans="1:21" s="23" customFormat="1" ht="37.5" x14ac:dyDescent="0.3">
      <c r="A101" s="119">
        <v>84</v>
      </c>
      <c r="B101" s="86" t="s">
        <v>344</v>
      </c>
      <c r="C101" s="102" t="s">
        <v>236</v>
      </c>
      <c r="D101" s="96" t="s">
        <v>210</v>
      </c>
      <c r="E101" s="88">
        <v>924000</v>
      </c>
      <c r="F101" s="88">
        <v>924000</v>
      </c>
      <c r="G101" s="90"/>
      <c r="H101" s="162"/>
      <c r="I101" s="162"/>
      <c r="J101" s="90"/>
      <c r="K101" s="90"/>
      <c r="L101" s="180"/>
      <c r="M101" s="162"/>
      <c r="N101" s="162"/>
      <c r="O101" s="162"/>
      <c r="P101" s="162"/>
      <c r="Q101" s="161"/>
      <c r="R101" s="161"/>
      <c r="S101" s="161"/>
      <c r="T101" s="161"/>
      <c r="U101" s="91"/>
    </row>
    <row r="102" spans="1:21" s="23" customFormat="1" ht="37.5" x14ac:dyDescent="0.3">
      <c r="A102" s="119">
        <v>85</v>
      </c>
      <c r="B102" s="86" t="s">
        <v>345</v>
      </c>
      <c r="C102" s="102" t="s">
        <v>236</v>
      </c>
      <c r="D102" s="96" t="s">
        <v>210</v>
      </c>
      <c r="E102" s="88">
        <v>620000</v>
      </c>
      <c r="F102" s="88">
        <v>620000</v>
      </c>
      <c r="G102" s="90"/>
      <c r="H102" s="162"/>
      <c r="I102" s="162"/>
      <c r="J102" s="90"/>
      <c r="K102" s="90"/>
      <c r="L102" s="180"/>
      <c r="M102" s="162"/>
      <c r="N102" s="162"/>
      <c r="O102" s="162"/>
      <c r="P102" s="162"/>
      <c r="Q102" s="161"/>
      <c r="R102" s="161"/>
      <c r="S102" s="161"/>
      <c r="T102" s="161"/>
      <c r="U102" s="91"/>
    </row>
    <row r="103" spans="1:21" s="23" customFormat="1" ht="37.5" x14ac:dyDescent="0.3">
      <c r="A103" s="119">
        <v>86</v>
      </c>
      <c r="B103" s="86" t="s">
        <v>346</v>
      </c>
      <c r="C103" s="102" t="s">
        <v>236</v>
      </c>
      <c r="D103" s="96" t="s">
        <v>210</v>
      </c>
      <c r="E103" s="88">
        <v>643000</v>
      </c>
      <c r="F103" s="88">
        <v>643000</v>
      </c>
      <c r="G103" s="90"/>
      <c r="H103" s="162"/>
      <c r="I103" s="162"/>
      <c r="J103" s="90"/>
      <c r="K103" s="90"/>
      <c r="L103" s="180"/>
      <c r="M103" s="162"/>
      <c r="N103" s="162"/>
      <c r="O103" s="162"/>
      <c r="P103" s="162"/>
      <c r="Q103" s="161"/>
      <c r="R103" s="161"/>
      <c r="S103" s="161"/>
      <c r="T103" s="161"/>
      <c r="U103" s="91"/>
    </row>
    <row r="104" spans="1:21" s="23" customFormat="1" ht="37.5" x14ac:dyDescent="0.3">
      <c r="A104" s="119">
        <v>87</v>
      </c>
      <c r="B104" s="86" t="s">
        <v>347</v>
      </c>
      <c r="C104" s="102" t="s">
        <v>236</v>
      </c>
      <c r="D104" s="96" t="s">
        <v>210</v>
      </c>
      <c r="E104" s="88">
        <v>500000</v>
      </c>
      <c r="F104" s="88">
        <v>500000</v>
      </c>
      <c r="G104" s="90"/>
      <c r="H104" s="162"/>
      <c r="I104" s="162"/>
      <c r="J104" s="90"/>
      <c r="K104" s="90"/>
      <c r="L104" s="180"/>
      <c r="M104" s="162"/>
      <c r="N104" s="162"/>
      <c r="O104" s="162"/>
      <c r="P104" s="162"/>
      <c r="Q104" s="161"/>
      <c r="R104" s="161"/>
      <c r="S104" s="161"/>
      <c r="T104" s="161"/>
      <c r="U104" s="91"/>
    </row>
    <row r="105" spans="1:21" s="23" customFormat="1" ht="60" customHeight="1" x14ac:dyDescent="0.3">
      <c r="A105" s="119">
        <v>88</v>
      </c>
      <c r="B105" s="86" t="s">
        <v>348</v>
      </c>
      <c r="C105" s="102" t="s">
        <v>236</v>
      </c>
      <c r="D105" s="96" t="s">
        <v>210</v>
      </c>
      <c r="E105" s="88">
        <v>452000</v>
      </c>
      <c r="F105" s="88">
        <v>452000</v>
      </c>
      <c r="G105" s="90"/>
      <c r="H105" s="162"/>
      <c r="I105" s="162"/>
      <c r="J105" s="90"/>
      <c r="K105" s="90"/>
      <c r="L105" s="180"/>
      <c r="M105" s="162"/>
      <c r="N105" s="162"/>
      <c r="O105" s="162"/>
      <c r="P105" s="162"/>
      <c r="Q105" s="161"/>
      <c r="R105" s="161"/>
      <c r="S105" s="161"/>
      <c r="T105" s="161"/>
      <c r="U105" s="91"/>
    </row>
    <row r="106" spans="1:21" s="23" customFormat="1" ht="37.5" x14ac:dyDescent="0.3">
      <c r="A106" s="119">
        <v>89</v>
      </c>
      <c r="B106" s="86" t="s">
        <v>349</v>
      </c>
      <c r="C106" s="102" t="s">
        <v>238</v>
      </c>
      <c r="D106" s="96" t="s">
        <v>210</v>
      </c>
      <c r="E106" s="88">
        <v>3097100</v>
      </c>
      <c r="F106" s="88">
        <v>3097100</v>
      </c>
      <c r="G106" s="90"/>
      <c r="H106" s="162"/>
      <c r="I106" s="162"/>
      <c r="J106" s="90"/>
      <c r="K106" s="90"/>
      <c r="L106" s="180"/>
      <c r="M106" s="162"/>
      <c r="N106" s="162"/>
      <c r="O106" s="162"/>
      <c r="P106" s="162"/>
      <c r="Q106" s="161"/>
      <c r="R106" s="161"/>
      <c r="S106" s="161"/>
      <c r="T106" s="161"/>
      <c r="U106" s="91"/>
    </row>
    <row r="107" spans="1:21" s="23" customFormat="1" ht="41.25" customHeight="1" x14ac:dyDescent="0.3">
      <c r="A107" s="119">
        <v>90</v>
      </c>
      <c r="B107" s="86" t="s">
        <v>350</v>
      </c>
      <c r="C107" s="102" t="s">
        <v>238</v>
      </c>
      <c r="D107" s="96" t="s">
        <v>210</v>
      </c>
      <c r="E107" s="88">
        <v>797000</v>
      </c>
      <c r="F107" s="88">
        <v>797000</v>
      </c>
      <c r="G107" s="90"/>
      <c r="H107" s="162"/>
      <c r="I107" s="162"/>
      <c r="J107" s="90"/>
      <c r="K107" s="90"/>
      <c r="L107" s="180"/>
      <c r="M107" s="162"/>
      <c r="N107" s="162"/>
      <c r="O107" s="162"/>
      <c r="P107" s="162"/>
      <c r="Q107" s="161"/>
      <c r="R107" s="161"/>
      <c r="S107" s="161"/>
      <c r="T107" s="161"/>
      <c r="U107" s="91"/>
    </row>
    <row r="108" spans="1:21" s="23" customFormat="1" ht="37.5" x14ac:dyDescent="0.3">
      <c r="A108" s="119">
        <v>91</v>
      </c>
      <c r="B108" s="86" t="s">
        <v>351</v>
      </c>
      <c r="C108" s="102" t="s">
        <v>239</v>
      </c>
      <c r="D108" s="96" t="s">
        <v>210</v>
      </c>
      <c r="E108" s="88">
        <v>172000</v>
      </c>
      <c r="F108" s="88">
        <v>172000</v>
      </c>
      <c r="G108" s="90"/>
      <c r="H108" s="162"/>
      <c r="I108" s="162"/>
      <c r="J108" s="90"/>
      <c r="K108" s="90"/>
      <c r="L108" s="180"/>
      <c r="M108" s="162"/>
      <c r="N108" s="162"/>
      <c r="O108" s="162"/>
      <c r="P108" s="162"/>
      <c r="Q108" s="161"/>
      <c r="R108" s="161"/>
      <c r="S108" s="161"/>
      <c r="T108" s="161"/>
      <c r="U108" s="91"/>
    </row>
    <row r="109" spans="1:21" s="23" customFormat="1" ht="37.5" x14ac:dyDescent="0.3">
      <c r="A109" s="119">
        <v>92</v>
      </c>
      <c r="B109" s="86" t="s">
        <v>352</v>
      </c>
      <c r="C109" s="102" t="s">
        <v>239</v>
      </c>
      <c r="D109" s="96" t="s">
        <v>210</v>
      </c>
      <c r="E109" s="88">
        <v>576000</v>
      </c>
      <c r="F109" s="88">
        <v>576000</v>
      </c>
      <c r="G109" s="90"/>
      <c r="H109" s="162"/>
      <c r="I109" s="162"/>
      <c r="J109" s="90"/>
      <c r="K109" s="90"/>
      <c r="L109" s="180"/>
      <c r="M109" s="162"/>
      <c r="N109" s="162"/>
      <c r="O109" s="162"/>
      <c r="P109" s="162"/>
      <c r="Q109" s="161"/>
      <c r="R109" s="161"/>
      <c r="S109" s="161"/>
      <c r="T109" s="161"/>
      <c r="U109" s="91"/>
    </row>
    <row r="110" spans="1:21" s="23" customFormat="1" ht="41.25" customHeight="1" x14ac:dyDescent="0.3">
      <c r="A110" s="119">
        <v>93</v>
      </c>
      <c r="B110" s="86" t="s">
        <v>353</v>
      </c>
      <c r="C110" s="102" t="s">
        <v>240</v>
      </c>
      <c r="D110" s="96" t="s">
        <v>210</v>
      </c>
      <c r="E110" s="88">
        <v>1735600</v>
      </c>
      <c r="F110" s="88">
        <v>1735600</v>
      </c>
      <c r="G110" s="90"/>
      <c r="H110" s="162"/>
      <c r="I110" s="162"/>
      <c r="J110" s="90"/>
      <c r="K110" s="90"/>
      <c r="L110" s="180"/>
      <c r="M110" s="162"/>
      <c r="N110" s="162"/>
      <c r="O110" s="162"/>
      <c r="P110" s="162"/>
      <c r="Q110" s="161"/>
      <c r="R110" s="161"/>
      <c r="S110" s="161"/>
      <c r="T110" s="161"/>
      <c r="U110" s="91"/>
    </row>
    <row r="111" spans="1:21" s="23" customFormat="1" ht="37.5" x14ac:dyDescent="0.3">
      <c r="A111" s="119">
        <v>94</v>
      </c>
      <c r="B111" s="86" t="s">
        <v>241</v>
      </c>
      <c r="C111" s="102" t="s">
        <v>240</v>
      </c>
      <c r="D111" s="96" t="s">
        <v>210</v>
      </c>
      <c r="E111" s="88">
        <v>904900</v>
      </c>
      <c r="F111" s="88">
        <v>904900</v>
      </c>
      <c r="G111" s="90"/>
      <c r="H111" s="162"/>
      <c r="I111" s="162"/>
      <c r="J111" s="90"/>
      <c r="K111" s="90"/>
      <c r="L111" s="180"/>
      <c r="M111" s="162"/>
      <c r="N111" s="162"/>
      <c r="O111" s="162"/>
      <c r="P111" s="162"/>
      <c r="Q111" s="161"/>
      <c r="R111" s="161"/>
      <c r="S111" s="161"/>
      <c r="T111" s="161"/>
      <c r="U111" s="91"/>
    </row>
    <row r="112" spans="1:21" s="23" customFormat="1" ht="45" customHeight="1" x14ac:dyDescent="0.3">
      <c r="A112" s="119">
        <v>95</v>
      </c>
      <c r="B112" s="86" t="s">
        <v>354</v>
      </c>
      <c r="C112" s="102" t="s">
        <v>242</v>
      </c>
      <c r="D112" s="96" t="s">
        <v>210</v>
      </c>
      <c r="E112" s="88">
        <v>3748500</v>
      </c>
      <c r="F112" s="88">
        <v>3748500</v>
      </c>
      <c r="G112" s="90"/>
      <c r="H112" s="162"/>
      <c r="I112" s="162"/>
      <c r="J112" s="90"/>
      <c r="K112" s="90"/>
      <c r="L112" s="180"/>
      <c r="M112" s="162"/>
      <c r="N112" s="162"/>
      <c r="O112" s="162"/>
      <c r="P112" s="162"/>
      <c r="Q112" s="161"/>
      <c r="R112" s="161"/>
      <c r="S112" s="161"/>
      <c r="T112" s="161"/>
      <c r="U112" s="91"/>
    </row>
    <row r="113" spans="1:21" s="23" customFormat="1" ht="37.5" x14ac:dyDescent="0.3">
      <c r="A113" s="119">
        <v>96</v>
      </c>
      <c r="B113" s="86" t="s">
        <v>355</v>
      </c>
      <c r="C113" s="102" t="s">
        <v>243</v>
      </c>
      <c r="D113" s="96" t="s">
        <v>210</v>
      </c>
      <c r="E113" s="88">
        <v>90000</v>
      </c>
      <c r="F113" s="88">
        <v>90000</v>
      </c>
      <c r="G113" s="90"/>
      <c r="H113" s="162"/>
      <c r="I113" s="162"/>
      <c r="J113" s="90"/>
      <c r="K113" s="90"/>
      <c r="L113" s="180"/>
      <c r="M113" s="162"/>
      <c r="N113" s="162"/>
      <c r="O113" s="162"/>
      <c r="P113" s="162"/>
      <c r="Q113" s="161"/>
      <c r="R113" s="161"/>
      <c r="S113" s="161"/>
      <c r="T113" s="161"/>
      <c r="U113" s="91"/>
    </row>
    <row r="114" spans="1:21" s="23" customFormat="1" ht="37.5" x14ac:dyDescent="0.3">
      <c r="A114" s="119">
        <v>97</v>
      </c>
      <c r="B114" s="86" t="s">
        <v>356</v>
      </c>
      <c r="C114" s="102" t="s">
        <v>243</v>
      </c>
      <c r="D114" s="96" t="s">
        <v>210</v>
      </c>
      <c r="E114" s="88">
        <v>214000</v>
      </c>
      <c r="F114" s="88">
        <v>214000</v>
      </c>
      <c r="G114" s="90"/>
      <c r="H114" s="162"/>
      <c r="I114" s="162"/>
      <c r="J114" s="90"/>
      <c r="K114" s="90"/>
      <c r="L114" s="180"/>
      <c r="M114" s="162"/>
      <c r="N114" s="162"/>
      <c r="O114" s="162"/>
      <c r="P114" s="162"/>
      <c r="Q114" s="161"/>
      <c r="R114" s="161"/>
      <c r="S114" s="161"/>
      <c r="T114" s="161"/>
      <c r="U114" s="91"/>
    </row>
    <row r="115" spans="1:21" s="23" customFormat="1" ht="39" customHeight="1" x14ac:dyDescent="0.3">
      <c r="A115" s="119">
        <v>98</v>
      </c>
      <c r="B115" s="86" t="s">
        <v>357</v>
      </c>
      <c r="C115" s="102" t="s">
        <v>243</v>
      </c>
      <c r="D115" s="96" t="s">
        <v>210</v>
      </c>
      <c r="E115" s="88">
        <v>260000</v>
      </c>
      <c r="F115" s="88">
        <v>260000</v>
      </c>
      <c r="G115" s="90"/>
      <c r="H115" s="162"/>
      <c r="I115" s="162"/>
      <c r="J115" s="90"/>
      <c r="K115" s="90"/>
      <c r="L115" s="180"/>
      <c r="M115" s="162"/>
      <c r="N115" s="162"/>
      <c r="O115" s="162"/>
      <c r="P115" s="162"/>
      <c r="Q115" s="161"/>
      <c r="R115" s="161"/>
      <c r="S115" s="161"/>
      <c r="T115" s="161"/>
      <c r="U115" s="91"/>
    </row>
    <row r="116" spans="1:21" s="23" customFormat="1" ht="37.5" x14ac:dyDescent="0.3">
      <c r="A116" s="119">
        <v>99</v>
      </c>
      <c r="B116" s="86" t="s">
        <v>358</v>
      </c>
      <c r="C116" s="102" t="s">
        <v>243</v>
      </c>
      <c r="D116" s="96" t="s">
        <v>210</v>
      </c>
      <c r="E116" s="88">
        <v>664000</v>
      </c>
      <c r="F116" s="88">
        <v>664000</v>
      </c>
      <c r="G116" s="90"/>
      <c r="H116" s="162"/>
      <c r="I116" s="162"/>
      <c r="J116" s="90"/>
      <c r="K116" s="90"/>
      <c r="L116" s="180"/>
      <c r="M116" s="162"/>
      <c r="N116" s="162"/>
      <c r="O116" s="162"/>
      <c r="P116" s="162"/>
      <c r="Q116" s="161"/>
      <c r="R116" s="161"/>
      <c r="S116" s="161"/>
      <c r="T116" s="161"/>
      <c r="U116" s="91"/>
    </row>
    <row r="117" spans="1:21" s="23" customFormat="1" ht="37.5" x14ac:dyDescent="0.3">
      <c r="A117" s="119">
        <v>100</v>
      </c>
      <c r="B117" s="86" t="s">
        <v>244</v>
      </c>
      <c r="C117" s="102" t="s">
        <v>243</v>
      </c>
      <c r="D117" s="96" t="s">
        <v>210</v>
      </c>
      <c r="E117" s="88">
        <v>192000</v>
      </c>
      <c r="F117" s="88">
        <v>192000</v>
      </c>
      <c r="G117" s="90"/>
      <c r="H117" s="162"/>
      <c r="I117" s="162"/>
      <c r="J117" s="90"/>
      <c r="K117" s="90"/>
      <c r="L117" s="180"/>
      <c r="M117" s="162"/>
      <c r="N117" s="162"/>
      <c r="O117" s="162"/>
      <c r="P117" s="162"/>
      <c r="Q117" s="161"/>
      <c r="R117" s="161"/>
      <c r="S117" s="161"/>
      <c r="T117" s="161"/>
      <c r="U117" s="91"/>
    </row>
    <row r="118" spans="1:21" s="23" customFormat="1" ht="37.5" x14ac:dyDescent="0.3">
      <c r="A118" s="119">
        <v>101</v>
      </c>
      <c r="B118" s="86" t="s">
        <v>245</v>
      </c>
      <c r="C118" s="102" t="s">
        <v>243</v>
      </c>
      <c r="D118" s="96" t="s">
        <v>210</v>
      </c>
      <c r="E118" s="88">
        <v>345000</v>
      </c>
      <c r="F118" s="88">
        <v>345000</v>
      </c>
      <c r="G118" s="90"/>
      <c r="H118" s="162"/>
      <c r="I118" s="162"/>
      <c r="J118" s="90"/>
      <c r="K118" s="90"/>
      <c r="L118" s="180"/>
      <c r="M118" s="162"/>
      <c r="N118" s="162"/>
      <c r="O118" s="162"/>
      <c r="P118" s="162"/>
      <c r="Q118" s="161"/>
      <c r="R118" s="161"/>
      <c r="S118" s="161"/>
      <c r="T118" s="161"/>
      <c r="U118" s="91"/>
    </row>
    <row r="119" spans="1:21" s="23" customFormat="1" ht="56.25" x14ac:dyDescent="0.3">
      <c r="A119" s="119">
        <v>102</v>
      </c>
      <c r="B119" s="86" t="s">
        <v>359</v>
      </c>
      <c r="C119" s="102" t="s">
        <v>246</v>
      </c>
      <c r="D119" s="96" t="s">
        <v>210</v>
      </c>
      <c r="E119" s="88">
        <v>1893900</v>
      </c>
      <c r="F119" s="88">
        <v>1893900</v>
      </c>
      <c r="G119" s="90"/>
      <c r="H119" s="162"/>
      <c r="I119" s="162"/>
      <c r="J119" s="90"/>
      <c r="K119" s="90"/>
      <c r="L119" s="180"/>
      <c r="M119" s="162"/>
      <c r="N119" s="162"/>
      <c r="O119" s="162"/>
      <c r="P119" s="162"/>
      <c r="Q119" s="161"/>
      <c r="R119" s="161"/>
      <c r="S119" s="161"/>
      <c r="T119" s="161"/>
      <c r="U119" s="91"/>
    </row>
    <row r="120" spans="1:21" s="23" customFormat="1" ht="37.5" x14ac:dyDescent="0.3">
      <c r="A120" s="119">
        <v>103</v>
      </c>
      <c r="B120" s="86" t="s">
        <v>360</v>
      </c>
      <c r="C120" s="102" t="s">
        <v>246</v>
      </c>
      <c r="D120" s="96" t="s">
        <v>210</v>
      </c>
      <c r="E120" s="88">
        <v>845600</v>
      </c>
      <c r="F120" s="88">
        <v>845600</v>
      </c>
      <c r="G120" s="90"/>
      <c r="H120" s="162"/>
      <c r="I120" s="162"/>
      <c r="J120" s="90"/>
      <c r="K120" s="90"/>
      <c r="L120" s="180"/>
      <c r="M120" s="162"/>
      <c r="N120" s="162"/>
      <c r="O120" s="162"/>
      <c r="P120" s="162"/>
      <c r="Q120" s="161"/>
      <c r="R120" s="161"/>
      <c r="S120" s="161"/>
      <c r="T120" s="161"/>
      <c r="U120" s="91"/>
    </row>
    <row r="121" spans="1:21" s="23" customFormat="1" ht="37.5" x14ac:dyDescent="0.3">
      <c r="A121" s="119">
        <v>104</v>
      </c>
      <c r="B121" s="86" t="s">
        <v>361</v>
      </c>
      <c r="C121" s="102" t="s">
        <v>247</v>
      </c>
      <c r="D121" s="96" t="s">
        <v>210</v>
      </c>
      <c r="E121" s="88">
        <v>929400</v>
      </c>
      <c r="F121" s="88">
        <v>929400</v>
      </c>
      <c r="G121" s="90"/>
      <c r="H121" s="162"/>
      <c r="I121" s="162"/>
      <c r="J121" s="90"/>
      <c r="K121" s="90"/>
      <c r="L121" s="180"/>
      <c r="M121" s="162"/>
      <c r="N121" s="162"/>
      <c r="O121" s="162"/>
      <c r="P121" s="162"/>
      <c r="Q121" s="161"/>
      <c r="R121" s="161"/>
      <c r="S121" s="161"/>
      <c r="T121" s="161"/>
      <c r="U121" s="91"/>
    </row>
    <row r="122" spans="1:21" s="23" customFormat="1" ht="37.5" x14ac:dyDescent="0.3">
      <c r="A122" s="119">
        <v>105</v>
      </c>
      <c r="B122" s="86" t="s">
        <v>362</v>
      </c>
      <c r="C122" s="102" t="s">
        <v>247</v>
      </c>
      <c r="D122" s="96" t="s">
        <v>210</v>
      </c>
      <c r="E122" s="88">
        <v>682000</v>
      </c>
      <c r="F122" s="88">
        <v>682000</v>
      </c>
      <c r="G122" s="90"/>
      <c r="H122" s="162"/>
      <c r="I122" s="162"/>
      <c r="J122" s="90"/>
      <c r="K122" s="90"/>
      <c r="L122" s="180"/>
      <c r="M122" s="162"/>
      <c r="N122" s="162"/>
      <c r="O122" s="162"/>
      <c r="P122" s="162"/>
      <c r="Q122" s="161"/>
      <c r="R122" s="161"/>
      <c r="S122" s="161"/>
      <c r="T122" s="161"/>
      <c r="U122" s="91"/>
    </row>
    <row r="123" spans="1:21" s="23" customFormat="1" x14ac:dyDescent="0.3">
      <c r="A123" s="119">
        <v>106</v>
      </c>
      <c r="B123" s="86" t="s">
        <v>249</v>
      </c>
      <c r="C123" s="102" t="s">
        <v>248</v>
      </c>
      <c r="D123" s="96" t="s">
        <v>210</v>
      </c>
      <c r="E123" s="88">
        <v>8480000</v>
      </c>
      <c r="F123" s="88">
        <v>8480000</v>
      </c>
      <c r="G123" s="90"/>
      <c r="H123" s="162"/>
      <c r="I123" s="162"/>
      <c r="J123" s="90"/>
      <c r="K123" s="90"/>
      <c r="L123" s="180"/>
      <c r="M123" s="162"/>
      <c r="N123" s="162"/>
      <c r="O123" s="162"/>
      <c r="P123" s="162"/>
      <c r="Q123" s="161"/>
      <c r="R123" s="161"/>
      <c r="S123" s="161"/>
      <c r="T123" s="161"/>
      <c r="U123" s="91"/>
    </row>
    <row r="124" spans="1:21" s="23" customFormat="1" x14ac:dyDescent="0.3">
      <c r="A124" s="119">
        <v>107</v>
      </c>
      <c r="B124" s="86" t="s">
        <v>250</v>
      </c>
      <c r="C124" s="102" t="s">
        <v>248</v>
      </c>
      <c r="D124" s="96" t="s">
        <v>210</v>
      </c>
      <c r="E124" s="88">
        <v>7170000</v>
      </c>
      <c r="F124" s="88">
        <v>7170000</v>
      </c>
      <c r="G124" s="90"/>
      <c r="H124" s="162"/>
      <c r="I124" s="162"/>
      <c r="J124" s="90"/>
      <c r="K124" s="90"/>
      <c r="L124" s="180"/>
      <c r="M124" s="162"/>
      <c r="N124" s="162"/>
      <c r="O124" s="162"/>
      <c r="P124" s="162"/>
      <c r="Q124" s="161"/>
      <c r="R124" s="161"/>
      <c r="S124" s="161"/>
      <c r="T124" s="161"/>
      <c r="U124" s="91"/>
    </row>
    <row r="125" spans="1:21" s="23" customFormat="1" ht="37.5" x14ac:dyDescent="0.3">
      <c r="A125" s="119">
        <v>108</v>
      </c>
      <c r="B125" s="86" t="s">
        <v>251</v>
      </c>
      <c r="C125" s="102" t="s">
        <v>248</v>
      </c>
      <c r="D125" s="96" t="s">
        <v>210</v>
      </c>
      <c r="E125" s="88">
        <v>425500</v>
      </c>
      <c r="F125" s="88">
        <v>425500</v>
      </c>
      <c r="G125" s="90"/>
      <c r="H125" s="162"/>
      <c r="I125" s="162"/>
      <c r="J125" s="90"/>
      <c r="K125" s="90"/>
      <c r="L125" s="180"/>
      <c r="M125" s="162"/>
      <c r="N125" s="162"/>
      <c r="O125" s="162"/>
      <c r="P125" s="162"/>
      <c r="Q125" s="161"/>
      <c r="R125" s="161"/>
      <c r="S125" s="161"/>
      <c r="T125" s="161"/>
      <c r="U125" s="91"/>
    </row>
    <row r="126" spans="1:21" s="23" customFormat="1" x14ac:dyDescent="0.3">
      <c r="A126" s="119">
        <v>109</v>
      </c>
      <c r="B126" s="86" t="s">
        <v>363</v>
      </c>
      <c r="C126" s="102" t="s">
        <v>252</v>
      </c>
      <c r="D126" s="96" t="s">
        <v>210</v>
      </c>
      <c r="E126" s="88">
        <v>499000</v>
      </c>
      <c r="F126" s="88">
        <v>499000</v>
      </c>
      <c r="G126" s="90"/>
      <c r="H126" s="162"/>
      <c r="I126" s="162"/>
      <c r="J126" s="90"/>
      <c r="K126" s="90"/>
      <c r="L126" s="180"/>
      <c r="M126" s="162"/>
      <c r="N126" s="162"/>
      <c r="O126" s="162"/>
      <c r="P126" s="162"/>
      <c r="Q126" s="161"/>
      <c r="R126" s="161"/>
      <c r="S126" s="161"/>
      <c r="T126" s="161"/>
      <c r="U126" s="91"/>
    </row>
    <row r="127" spans="1:21" s="23" customFormat="1" x14ac:dyDescent="0.3">
      <c r="A127" s="119">
        <v>110</v>
      </c>
      <c r="B127" s="86" t="s">
        <v>364</v>
      </c>
      <c r="C127" s="102" t="s">
        <v>252</v>
      </c>
      <c r="D127" s="96" t="s">
        <v>210</v>
      </c>
      <c r="E127" s="88">
        <v>470000</v>
      </c>
      <c r="F127" s="88">
        <v>470000</v>
      </c>
      <c r="G127" s="90"/>
      <c r="H127" s="162"/>
      <c r="I127" s="162"/>
      <c r="J127" s="90"/>
      <c r="K127" s="90"/>
      <c r="L127" s="180"/>
      <c r="M127" s="162"/>
      <c r="N127" s="162"/>
      <c r="O127" s="162"/>
      <c r="P127" s="162"/>
      <c r="Q127" s="161"/>
      <c r="R127" s="161"/>
      <c r="S127" s="161"/>
      <c r="T127" s="161"/>
      <c r="U127" s="91"/>
    </row>
    <row r="128" spans="1:21" s="23" customFormat="1" ht="37.5" x14ac:dyDescent="0.3">
      <c r="A128" s="119">
        <v>111</v>
      </c>
      <c r="B128" s="86" t="s">
        <v>254</v>
      </c>
      <c r="C128" s="102" t="s">
        <v>253</v>
      </c>
      <c r="D128" s="96" t="s">
        <v>210</v>
      </c>
      <c r="E128" s="88">
        <v>438000</v>
      </c>
      <c r="F128" s="88">
        <v>438000</v>
      </c>
      <c r="G128" s="90"/>
      <c r="H128" s="162"/>
      <c r="I128" s="162"/>
      <c r="J128" s="90"/>
      <c r="K128" s="90"/>
      <c r="L128" s="180"/>
      <c r="M128" s="162"/>
      <c r="N128" s="162"/>
      <c r="O128" s="162"/>
      <c r="P128" s="162"/>
      <c r="Q128" s="161"/>
      <c r="R128" s="161"/>
      <c r="S128" s="161"/>
      <c r="T128" s="161"/>
      <c r="U128" s="91"/>
    </row>
    <row r="129" spans="1:21" s="23" customFormat="1" ht="37.5" x14ac:dyDescent="0.3">
      <c r="A129" s="119">
        <v>112</v>
      </c>
      <c r="B129" s="86" t="s">
        <v>365</v>
      </c>
      <c r="C129" s="102" t="s">
        <v>253</v>
      </c>
      <c r="D129" s="96" t="s">
        <v>210</v>
      </c>
      <c r="E129" s="88">
        <v>951000</v>
      </c>
      <c r="F129" s="88">
        <v>951000</v>
      </c>
      <c r="G129" s="90"/>
      <c r="H129" s="162"/>
      <c r="I129" s="162"/>
      <c r="J129" s="90"/>
      <c r="K129" s="90"/>
      <c r="L129" s="180"/>
      <c r="M129" s="162"/>
      <c r="N129" s="162"/>
      <c r="O129" s="162"/>
      <c r="P129" s="162"/>
      <c r="Q129" s="161"/>
      <c r="R129" s="161"/>
      <c r="S129" s="161"/>
      <c r="T129" s="161"/>
      <c r="U129" s="91"/>
    </row>
    <row r="130" spans="1:21" s="23" customFormat="1" ht="37.5" x14ac:dyDescent="0.3">
      <c r="A130" s="119">
        <v>113</v>
      </c>
      <c r="B130" s="86" t="s">
        <v>366</v>
      </c>
      <c r="C130" s="102" t="s">
        <v>253</v>
      </c>
      <c r="D130" s="96" t="s">
        <v>210</v>
      </c>
      <c r="E130" s="88">
        <v>1518000</v>
      </c>
      <c r="F130" s="88">
        <v>1518000</v>
      </c>
      <c r="G130" s="90"/>
      <c r="H130" s="162"/>
      <c r="I130" s="162"/>
      <c r="J130" s="90"/>
      <c r="K130" s="90"/>
      <c r="L130" s="180"/>
      <c r="M130" s="162"/>
      <c r="N130" s="162"/>
      <c r="O130" s="162"/>
      <c r="P130" s="162"/>
      <c r="Q130" s="161"/>
      <c r="R130" s="161"/>
      <c r="S130" s="161"/>
      <c r="T130" s="161"/>
      <c r="U130" s="91"/>
    </row>
    <row r="131" spans="1:21" s="23" customFormat="1" ht="37.5" x14ac:dyDescent="0.3">
      <c r="A131" s="119">
        <v>114</v>
      </c>
      <c r="B131" s="86" t="s">
        <v>255</v>
      </c>
      <c r="C131" s="102" t="s">
        <v>253</v>
      </c>
      <c r="D131" s="96" t="s">
        <v>210</v>
      </c>
      <c r="E131" s="88">
        <v>1783000</v>
      </c>
      <c r="F131" s="88">
        <v>1783000</v>
      </c>
      <c r="G131" s="90"/>
      <c r="H131" s="162"/>
      <c r="I131" s="162"/>
      <c r="J131" s="90"/>
      <c r="K131" s="90"/>
      <c r="L131" s="180"/>
      <c r="M131" s="162"/>
      <c r="N131" s="162"/>
      <c r="O131" s="162"/>
      <c r="P131" s="162"/>
      <c r="Q131" s="161"/>
      <c r="R131" s="161"/>
      <c r="S131" s="161"/>
      <c r="T131" s="161"/>
      <c r="U131" s="91"/>
    </row>
    <row r="132" spans="1:21" s="23" customFormat="1" x14ac:dyDescent="0.3">
      <c r="A132" s="119">
        <v>115</v>
      </c>
      <c r="B132" s="86" t="s">
        <v>367</v>
      </c>
      <c r="C132" s="102" t="s">
        <v>253</v>
      </c>
      <c r="D132" s="96" t="s">
        <v>210</v>
      </c>
      <c r="E132" s="88">
        <v>453000</v>
      </c>
      <c r="F132" s="88">
        <v>453000</v>
      </c>
      <c r="G132" s="90"/>
      <c r="H132" s="162"/>
      <c r="I132" s="162"/>
      <c r="J132" s="90"/>
      <c r="K132" s="90"/>
      <c r="L132" s="180"/>
      <c r="M132" s="162"/>
      <c r="N132" s="162"/>
      <c r="O132" s="162"/>
      <c r="P132" s="162"/>
      <c r="Q132" s="161"/>
      <c r="R132" s="161"/>
      <c r="S132" s="161"/>
      <c r="T132" s="161"/>
      <c r="U132" s="91"/>
    </row>
    <row r="133" spans="1:21" s="23" customFormat="1" ht="37.5" x14ac:dyDescent="0.3">
      <c r="A133" s="119">
        <v>116</v>
      </c>
      <c r="B133" s="86" t="s">
        <v>368</v>
      </c>
      <c r="C133" s="102" t="s">
        <v>253</v>
      </c>
      <c r="D133" s="96" t="s">
        <v>210</v>
      </c>
      <c r="E133" s="88">
        <v>501000</v>
      </c>
      <c r="F133" s="88">
        <v>501000</v>
      </c>
      <c r="G133" s="90"/>
      <c r="H133" s="162"/>
      <c r="I133" s="162"/>
      <c r="J133" s="90"/>
      <c r="K133" s="90"/>
      <c r="L133" s="180"/>
      <c r="M133" s="162"/>
      <c r="N133" s="162"/>
      <c r="O133" s="162"/>
      <c r="P133" s="162"/>
      <c r="Q133" s="161"/>
      <c r="R133" s="161"/>
      <c r="S133" s="161"/>
      <c r="T133" s="161"/>
      <c r="U133" s="91"/>
    </row>
    <row r="134" spans="1:21" s="23" customFormat="1" ht="37.5" x14ac:dyDescent="0.3">
      <c r="A134" s="119">
        <v>117</v>
      </c>
      <c r="B134" s="86" t="s">
        <v>369</v>
      </c>
      <c r="C134" s="102" t="s">
        <v>253</v>
      </c>
      <c r="D134" s="96" t="s">
        <v>210</v>
      </c>
      <c r="E134" s="88">
        <v>1748000</v>
      </c>
      <c r="F134" s="88">
        <v>1748000</v>
      </c>
      <c r="G134" s="90"/>
      <c r="H134" s="162"/>
      <c r="I134" s="162"/>
      <c r="J134" s="90"/>
      <c r="K134" s="90"/>
      <c r="L134" s="180"/>
      <c r="M134" s="162"/>
      <c r="N134" s="162"/>
      <c r="O134" s="162"/>
      <c r="P134" s="162"/>
      <c r="Q134" s="161"/>
      <c r="R134" s="161"/>
      <c r="S134" s="161"/>
      <c r="T134" s="161"/>
      <c r="U134" s="91"/>
    </row>
    <row r="135" spans="1:21" s="23" customFormat="1" ht="37.5" x14ac:dyDescent="0.3">
      <c r="A135" s="119">
        <v>118</v>
      </c>
      <c r="B135" s="86" t="s">
        <v>370</v>
      </c>
      <c r="C135" s="102" t="s">
        <v>256</v>
      </c>
      <c r="D135" s="96" t="s">
        <v>210</v>
      </c>
      <c r="E135" s="88">
        <v>857000</v>
      </c>
      <c r="F135" s="88">
        <v>857000</v>
      </c>
      <c r="G135" s="90"/>
      <c r="H135" s="162"/>
      <c r="I135" s="162"/>
      <c r="J135" s="90"/>
      <c r="K135" s="90"/>
      <c r="L135" s="180"/>
      <c r="M135" s="162"/>
      <c r="N135" s="162"/>
      <c r="O135" s="162"/>
      <c r="P135" s="162"/>
      <c r="Q135" s="161"/>
      <c r="R135" s="161"/>
      <c r="S135" s="161"/>
      <c r="T135" s="161"/>
      <c r="U135" s="91"/>
    </row>
    <row r="136" spans="1:21" s="23" customFormat="1" ht="37.5" x14ac:dyDescent="0.3">
      <c r="A136" s="119">
        <v>119</v>
      </c>
      <c r="B136" s="86" t="s">
        <v>257</v>
      </c>
      <c r="C136" s="102" t="s">
        <v>256</v>
      </c>
      <c r="D136" s="96" t="s">
        <v>210</v>
      </c>
      <c r="E136" s="88">
        <v>1674000</v>
      </c>
      <c r="F136" s="88">
        <v>1674000</v>
      </c>
      <c r="G136" s="90"/>
      <c r="H136" s="162"/>
      <c r="I136" s="162"/>
      <c r="J136" s="90"/>
      <c r="K136" s="90"/>
      <c r="L136" s="180"/>
      <c r="M136" s="162"/>
      <c r="N136" s="162"/>
      <c r="O136" s="162"/>
      <c r="P136" s="162"/>
      <c r="Q136" s="161"/>
      <c r="R136" s="161"/>
      <c r="S136" s="161"/>
      <c r="T136" s="161"/>
      <c r="U136" s="91"/>
    </row>
    <row r="137" spans="1:21" s="23" customFormat="1" ht="37.5" x14ac:dyDescent="0.3">
      <c r="A137" s="119">
        <v>120</v>
      </c>
      <c r="B137" s="86" t="s">
        <v>371</v>
      </c>
      <c r="C137" s="102" t="s">
        <v>256</v>
      </c>
      <c r="D137" s="96" t="s">
        <v>210</v>
      </c>
      <c r="E137" s="88">
        <v>567000</v>
      </c>
      <c r="F137" s="88">
        <v>567000</v>
      </c>
      <c r="G137" s="90"/>
      <c r="H137" s="162"/>
      <c r="I137" s="162"/>
      <c r="J137" s="90"/>
      <c r="K137" s="90"/>
      <c r="L137" s="180"/>
      <c r="M137" s="162"/>
      <c r="N137" s="162"/>
      <c r="O137" s="162"/>
      <c r="P137" s="162"/>
      <c r="Q137" s="161"/>
      <c r="R137" s="161"/>
      <c r="S137" s="161"/>
      <c r="T137" s="161"/>
      <c r="U137" s="91"/>
    </row>
    <row r="138" spans="1:21" s="23" customFormat="1" ht="37.5" x14ac:dyDescent="0.3">
      <c r="A138" s="119">
        <v>121</v>
      </c>
      <c r="B138" s="86" t="s">
        <v>372</v>
      </c>
      <c r="C138" s="102" t="s">
        <v>258</v>
      </c>
      <c r="D138" s="96" t="s">
        <v>210</v>
      </c>
      <c r="E138" s="88">
        <v>335000</v>
      </c>
      <c r="F138" s="88">
        <v>335000</v>
      </c>
      <c r="G138" s="90"/>
      <c r="H138" s="162"/>
      <c r="I138" s="162"/>
      <c r="J138" s="90"/>
      <c r="K138" s="90"/>
      <c r="L138" s="180"/>
      <c r="M138" s="162"/>
      <c r="N138" s="162"/>
      <c r="O138" s="162"/>
      <c r="P138" s="162"/>
      <c r="Q138" s="161"/>
      <c r="R138" s="161"/>
      <c r="S138" s="161"/>
      <c r="T138" s="161"/>
      <c r="U138" s="91"/>
    </row>
    <row r="139" spans="1:21" s="23" customFormat="1" ht="37.5" x14ac:dyDescent="0.3">
      <c r="A139" s="119">
        <v>122</v>
      </c>
      <c r="B139" s="86" t="s">
        <v>373</v>
      </c>
      <c r="C139" s="102" t="s">
        <v>259</v>
      </c>
      <c r="D139" s="96" t="s">
        <v>210</v>
      </c>
      <c r="E139" s="88">
        <v>3618900</v>
      </c>
      <c r="F139" s="88">
        <v>3618900</v>
      </c>
      <c r="G139" s="90"/>
      <c r="H139" s="162"/>
      <c r="I139" s="162"/>
      <c r="J139" s="90"/>
      <c r="K139" s="90"/>
      <c r="L139" s="180"/>
      <c r="M139" s="162"/>
      <c r="N139" s="162"/>
      <c r="O139" s="162"/>
      <c r="P139" s="162"/>
      <c r="Q139" s="161"/>
      <c r="R139" s="161"/>
      <c r="S139" s="161"/>
      <c r="T139" s="161"/>
      <c r="U139" s="91"/>
    </row>
    <row r="140" spans="1:21" s="23" customFormat="1" ht="42.75" customHeight="1" x14ac:dyDescent="0.3">
      <c r="A140" s="119">
        <v>123</v>
      </c>
      <c r="B140" s="86" t="s">
        <v>374</v>
      </c>
      <c r="C140" s="102" t="s">
        <v>259</v>
      </c>
      <c r="D140" s="96" t="s">
        <v>210</v>
      </c>
      <c r="E140" s="88">
        <v>1389800</v>
      </c>
      <c r="F140" s="88">
        <v>1389800</v>
      </c>
      <c r="G140" s="90"/>
      <c r="H140" s="162"/>
      <c r="I140" s="162"/>
      <c r="J140" s="90"/>
      <c r="K140" s="90"/>
      <c r="L140" s="180"/>
      <c r="M140" s="162"/>
      <c r="N140" s="162"/>
      <c r="O140" s="162"/>
      <c r="P140" s="162"/>
      <c r="Q140" s="161"/>
      <c r="R140" s="161"/>
      <c r="S140" s="161"/>
      <c r="T140" s="161"/>
      <c r="U140" s="91"/>
    </row>
    <row r="141" spans="1:21" s="23" customFormat="1" ht="37.5" x14ac:dyDescent="0.3">
      <c r="A141" s="119">
        <v>124</v>
      </c>
      <c r="B141" s="86" t="s">
        <v>375</v>
      </c>
      <c r="C141" s="102" t="s">
        <v>259</v>
      </c>
      <c r="D141" s="96" t="s">
        <v>210</v>
      </c>
      <c r="E141" s="88">
        <v>1389800</v>
      </c>
      <c r="F141" s="88">
        <v>1389800</v>
      </c>
      <c r="G141" s="90"/>
      <c r="H141" s="162"/>
      <c r="I141" s="162"/>
      <c r="J141" s="90"/>
      <c r="K141" s="90"/>
      <c r="L141" s="180"/>
      <c r="M141" s="162"/>
      <c r="N141" s="162"/>
      <c r="O141" s="162"/>
      <c r="P141" s="162"/>
      <c r="Q141" s="161"/>
      <c r="R141" s="161"/>
      <c r="S141" s="161"/>
      <c r="T141" s="161"/>
      <c r="U141" s="91"/>
    </row>
    <row r="142" spans="1:21" s="23" customFormat="1" ht="37.5" x14ac:dyDescent="0.3">
      <c r="A142" s="119">
        <v>125</v>
      </c>
      <c r="B142" s="86" t="s">
        <v>376</v>
      </c>
      <c r="C142" s="102" t="s">
        <v>259</v>
      </c>
      <c r="D142" s="96" t="s">
        <v>210</v>
      </c>
      <c r="E142" s="88">
        <v>5536800</v>
      </c>
      <c r="F142" s="88">
        <v>5536800</v>
      </c>
      <c r="G142" s="90"/>
      <c r="H142" s="162"/>
      <c r="I142" s="162"/>
      <c r="J142" s="90"/>
      <c r="K142" s="90"/>
      <c r="L142" s="180"/>
      <c r="M142" s="162"/>
      <c r="N142" s="162"/>
      <c r="O142" s="162"/>
      <c r="P142" s="162"/>
      <c r="Q142" s="161"/>
      <c r="R142" s="161"/>
      <c r="S142" s="161"/>
      <c r="T142" s="161"/>
      <c r="U142" s="91"/>
    </row>
    <row r="143" spans="1:21" s="23" customFormat="1" ht="37.5" x14ac:dyDescent="0.3">
      <c r="A143" s="119">
        <v>126</v>
      </c>
      <c r="B143" s="86" t="s">
        <v>377</v>
      </c>
      <c r="C143" s="102" t="s">
        <v>260</v>
      </c>
      <c r="D143" s="96" t="s">
        <v>210</v>
      </c>
      <c r="E143" s="88">
        <v>1816000</v>
      </c>
      <c r="F143" s="88">
        <v>1816000</v>
      </c>
      <c r="G143" s="90"/>
      <c r="H143" s="162"/>
      <c r="I143" s="162"/>
      <c r="J143" s="90"/>
      <c r="K143" s="90"/>
      <c r="L143" s="180"/>
      <c r="M143" s="162"/>
      <c r="N143" s="162"/>
      <c r="O143" s="162"/>
      <c r="P143" s="162"/>
      <c r="Q143" s="161"/>
      <c r="R143" s="161"/>
      <c r="S143" s="161"/>
      <c r="T143" s="161"/>
      <c r="U143" s="91"/>
    </row>
    <row r="144" spans="1:21" s="83" customFormat="1" ht="37.5" x14ac:dyDescent="0.3">
      <c r="A144" s="119">
        <v>127</v>
      </c>
      <c r="B144" s="86" t="s">
        <v>378</v>
      </c>
      <c r="C144" s="102" t="s">
        <v>261</v>
      </c>
      <c r="D144" s="96" t="s">
        <v>210</v>
      </c>
      <c r="E144" s="88">
        <v>3524000</v>
      </c>
      <c r="F144" s="88">
        <v>3524000</v>
      </c>
      <c r="G144" s="92"/>
      <c r="H144" s="164"/>
      <c r="I144" s="164"/>
      <c r="J144" s="93"/>
      <c r="K144" s="93"/>
      <c r="L144" s="180"/>
      <c r="M144" s="182"/>
      <c r="N144" s="182"/>
      <c r="O144" s="182"/>
      <c r="P144" s="182"/>
      <c r="Q144" s="183"/>
      <c r="R144" s="183"/>
      <c r="S144" s="183"/>
      <c r="T144" s="183"/>
      <c r="U144" s="94"/>
    </row>
    <row r="145" spans="1:22" s="23" customFormat="1" ht="37.5" x14ac:dyDescent="0.3">
      <c r="A145" s="119">
        <v>128</v>
      </c>
      <c r="B145" s="86" t="s">
        <v>379</v>
      </c>
      <c r="C145" s="102" t="s">
        <v>261</v>
      </c>
      <c r="D145" s="96" t="s">
        <v>210</v>
      </c>
      <c r="E145" s="88">
        <v>9585300</v>
      </c>
      <c r="F145" s="88">
        <v>9585300</v>
      </c>
      <c r="G145" s="103"/>
      <c r="H145" s="166"/>
      <c r="I145" s="166"/>
      <c r="J145" s="104"/>
      <c r="K145" s="104"/>
      <c r="L145" s="180"/>
      <c r="M145" s="185"/>
      <c r="N145" s="185"/>
      <c r="O145" s="185"/>
      <c r="P145" s="185"/>
      <c r="Q145" s="186"/>
      <c r="R145" s="186"/>
      <c r="S145" s="186"/>
      <c r="T145" s="186"/>
      <c r="U145" s="105"/>
    </row>
    <row r="146" spans="1:22" s="23" customFormat="1" ht="81" customHeight="1" x14ac:dyDescent="0.3">
      <c r="A146" s="119">
        <v>129</v>
      </c>
      <c r="B146" s="86" t="s">
        <v>380</v>
      </c>
      <c r="C146" s="102" t="s">
        <v>262</v>
      </c>
      <c r="D146" s="96" t="s">
        <v>210</v>
      </c>
      <c r="E146" s="88">
        <v>1194000</v>
      </c>
      <c r="F146" s="88">
        <v>1194000</v>
      </c>
      <c r="G146" s="106"/>
      <c r="H146" s="167"/>
      <c r="I146" s="167"/>
      <c r="J146" s="106"/>
      <c r="K146" s="106"/>
      <c r="L146" s="180"/>
      <c r="M146" s="187"/>
      <c r="N146" s="187"/>
      <c r="O146" s="187"/>
      <c r="P146" s="187"/>
      <c r="Q146" s="187"/>
      <c r="R146" s="187"/>
      <c r="S146" s="187"/>
      <c r="T146" s="187"/>
      <c r="U146" s="106"/>
    </row>
    <row r="147" spans="1:22" s="23" customFormat="1" ht="39.75" customHeight="1" x14ac:dyDescent="0.3">
      <c r="A147" s="119">
        <v>130</v>
      </c>
      <c r="B147" s="86" t="s">
        <v>381</v>
      </c>
      <c r="C147" s="102" t="s">
        <v>263</v>
      </c>
      <c r="D147" s="96" t="s">
        <v>210</v>
      </c>
      <c r="E147" s="88">
        <v>1763000</v>
      </c>
      <c r="F147" s="88">
        <v>1763000</v>
      </c>
      <c r="G147" s="106"/>
      <c r="H147" s="167"/>
      <c r="I147" s="167"/>
      <c r="J147" s="106"/>
      <c r="K147" s="106"/>
      <c r="L147" s="180"/>
      <c r="M147" s="187"/>
      <c r="N147" s="187"/>
      <c r="O147" s="188"/>
      <c r="P147" s="188"/>
      <c r="Q147" s="188"/>
      <c r="R147" s="188"/>
      <c r="S147" s="188"/>
      <c r="T147" s="188"/>
      <c r="U147" s="106"/>
    </row>
    <row r="148" spans="1:22" s="113" customFormat="1" ht="22.5" customHeight="1" x14ac:dyDescent="0.3">
      <c r="A148" s="129" t="s">
        <v>382</v>
      </c>
      <c r="B148" s="129"/>
      <c r="C148" s="107"/>
      <c r="D148" s="111"/>
      <c r="E148" s="108">
        <f>SUM(E7:E147)</f>
        <v>222537550</v>
      </c>
      <c r="F148" s="108">
        <f>SUM(F7:F147)</f>
        <v>220875550</v>
      </c>
      <c r="G148" s="112">
        <f>SUM(G7:G147)</f>
        <v>1662000</v>
      </c>
      <c r="H148" s="168"/>
      <c r="I148" s="168"/>
      <c r="J148" s="111"/>
      <c r="K148" s="111"/>
      <c r="L148" s="189"/>
      <c r="M148" s="189"/>
      <c r="N148" s="189"/>
      <c r="O148" s="190"/>
      <c r="P148" s="190"/>
      <c r="Q148" s="190"/>
      <c r="R148" s="190"/>
      <c r="S148" s="190"/>
      <c r="T148" s="190"/>
      <c r="U148" s="111"/>
    </row>
    <row r="149" spans="1:22" s="23" customFormat="1" ht="22.5" customHeight="1" x14ac:dyDescent="0.3">
      <c r="A149" s="114"/>
      <c r="B149" s="17"/>
      <c r="C149" s="109"/>
      <c r="D149" s="83"/>
      <c r="E149" s="110"/>
      <c r="F149" s="83"/>
      <c r="G149" s="83"/>
      <c r="H149" s="169"/>
      <c r="I149" s="169"/>
      <c r="J149" s="83"/>
      <c r="K149" s="83"/>
      <c r="L149" s="191"/>
      <c r="M149" s="191"/>
      <c r="N149" s="191"/>
      <c r="O149" s="192"/>
      <c r="P149" s="192"/>
      <c r="Q149" s="192"/>
      <c r="R149" s="192"/>
      <c r="S149" s="192"/>
      <c r="T149" s="192"/>
      <c r="U149" s="83"/>
    </row>
    <row r="150" spans="1:22" s="23" customFormat="1" ht="22.5" customHeight="1" x14ac:dyDescent="0.3">
      <c r="A150" s="114"/>
      <c r="B150" s="17"/>
      <c r="C150" s="109"/>
      <c r="D150" s="83"/>
      <c r="E150" s="110"/>
      <c r="F150" s="83"/>
      <c r="G150" s="83"/>
      <c r="H150" s="169"/>
      <c r="I150" s="169"/>
      <c r="J150" s="83"/>
      <c r="K150" s="83"/>
      <c r="L150" s="191"/>
      <c r="M150" s="191"/>
      <c r="N150" s="191"/>
      <c r="O150" s="192"/>
      <c r="P150" s="192"/>
      <c r="Q150" s="192"/>
      <c r="R150" s="192"/>
      <c r="S150" s="192"/>
      <c r="T150" s="192"/>
      <c r="U150" s="83"/>
    </row>
    <row r="151" spans="1:22" ht="22.5" customHeight="1" x14ac:dyDescent="0.3">
      <c r="B151" s="5"/>
      <c r="C151" s="5"/>
      <c r="O151" s="194"/>
      <c r="P151" s="194"/>
      <c r="Q151" s="194"/>
      <c r="R151" s="194"/>
      <c r="S151" s="194"/>
      <c r="T151" s="194"/>
    </row>
    <row r="152" spans="1:22" ht="22.5" customHeight="1" x14ac:dyDescent="0.35">
      <c r="B152" s="5"/>
      <c r="C152" s="5"/>
      <c r="O152" s="172"/>
      <c r="Q152" s="195" t="s">
        <v>383</v>
      </c>
      <c r="R152" s="196"/>
      <c r="S152" s="196"/>
      <c r="T152" s="172"/>
    </row>
    <row r="153" spans="1:22" ht="22.5" customHeight="1" x14ac:dyDescent="0.35">
      <c r="B153" s="5"/>
      <c r="C153" s="5"/>
      <c r="O153" s="172"/>
      <c r="P153" s="197"/>
      <c r="Q153" s="195" t="s">
        <v>390</v>
      </c>
      <c r="R153" s="195"/>
      <c r="S153" s="195"/>
      <c r="T153" s="198"/>
    </row>
    <row r="154" spans="1:22" ht="22.5" customHeight="1" x14ac:dyDescent="0.35">
      <c r="B154" s="5"/>
      <c r="C154" s="5"/>
      <c r="P154" s="197"/>
      <c r="Q154" s="195"/>
      <c r="R154" s="195" t="s">
        <v>391</v>
      </c>
      <c r="S154" s="195"/>
    </row>
    <row r="155" spans="1:22" ht="22.5" customHeight="1" x14ac:dyDescent="0.35">
      <c r="B155" s="5" t="s">
        <v>15</v>
      </c>
      <c r="C155" s="5"/>
      <c r="E155" s="3"/>
      <c r="P155" s="197"/>
      <c r="Q155" s="195" t="s">
        <v>384</v>
      </c>
      <c r="R155" s="195"/>
      <c r="S155" s="195"/>
    </row>
    <row r="156" spans="1:22" ht="112.5" customHeight="1" x14ac:dyDescent="0.3">
      <c r="A156" s="115" t="s">
        <v>187</v>
      </c>
      <c r="B156" s="135" t="s">
        <v>188</v>
      </c>
      <c r="C156" s="135"/>
      <c r="D156" s="135"/>
      <c r="E156" s="135"/>
      <c r="F156" s="135"/>
      <c r="G156" s="135"/>
      <c r="H156" s="135"/>
      <c r="I156" s="135"/>
      <c r="J156" s="135"/>
      <c r="K156" s="135"/>
      <c r="L156" s="135"/>
      <c r="M156" s="199"/>
      <c r="N156" s="199"/>
      <c r="U156" s="80"/>
      <c r="V156" s="2"/>
    </row>
    <row r="157" spans="1:22" ht="21.75" customHeight="1" x14ac:dyDescent="0.3">
      <c r="A157" s="115" t="s">
        <v>189</v>
      </c>
      <c r="B157" s="6" t="s">
        <v>190</v>
      </c>
      <c r="C157" s="6"/>
      <c r="D157" s="6"/>
      <c r="E157" s="6"/>
      <c r="F157" s="6"/>
      <c r="G157" s="6"/>
      <c r="H157" s="171"/>
      <c r="I157" s="171"/>
      <c r="J157" s="6"/>
      <c r="K157" s="6"/>
      <c r="L157" s="171"/>
      <c r="M157" s="171"/>
      <c r="N157" s="171"/>
      <c r="U157" s="6"/>
      <c r="V157" s="2"/>
    </row>
    <row r="158" spans="1:22" ht="21.75" customHeight="1" x14ac:dyDescent="0.3">
      <c r="A158" s="116" t="s">
        <v>191</v>
      </c>
      <c r="B158" s="136" t="s">
        <v>394</v>
      </c>
      <c r="C158" s="136"/>
      <c r="D158" s="136"/>
      <c r="E158" s="136"/>
      <c r="F158" s="136"/>
      <c r="G158" s="136"/>
      <c r="H158" s="136"/>
      <c r="I158" s="136"/>
      <c r="J158" s="136"/>
      <c r="K158" s="136"/>
      <c r="L158" s="136"/>
      <c r="M158" s="136"/>
      <c r="N158" s="136"/>
      <c r="O158" s="136"/>
      <c r="P158" s="136"/>
      <c r="Q158" s="136"/>
      <c r="R158" s="136"/>
      <c r="S158" s="136"/>
      <c r="T158" s="136"/>
      <c r="U158" s="82"/>
      <c r="V158" s="2"/>
    </row>
    <row r="159" spans="1:22" ht="21.75" customHeight="1" x14ac:dyDescent="0.3">
      <c r="A159" s="117" t="s">
        <v>192</v>
      </c>
      <c r="B159" s="79" t="s">
        <v>193</v>
      </c>
      <c r="C159" s="79"/>
      <c r="D159" s="79"/>
      <c r="E159" s="79"/>
      <c r="F159" s="79"/>
      <c r="G159" s="79"/>
      <c r="H159" s="172"/>
      <c r="I159" s="172"/>
      <c r="J159" s="79"/>
      <c r="K159" s="79"/>
      <c r="L159" s="172"/>
      <c r="M159" s="172"/>
      <c r="N159" s="172"/>
      <c r="U159" s="79"/>
      <c r="V159" s="2"/>
    </row>
    <row r="160" spans="1:22" ht="21.75" customHeight="1" x14ac:dyDescent="0.3">
      <c r="A160" s="117" t="s">
        <v>194</v>
      </c>
      <c r="B160" s="79" t="s">
        <v>201</v>
      </c>
      <c r="C160" s="79"/>
      <c r="D160" s="79"/>
      <c r="E160" s="79"/>
      <c r="F160" s="79"/>
      <c r="G160" s="79"/>
      <c r="H160" s="172"/>
      <c r="I160" s="172"/>
      <c r="J160" s="79"/>
      <c r="K160" s="79"/>
      <c r="L160" s="172"/>
      <c r="M160" s="172"/>
      <c r="N160" s="172"/>
      <c r="U160" s="79"/>
      <c r="V160" s="2"/>
    </row>
    <row r="161" spans="1:22" ht="21.75" customHeight="1" x14ac:dyDescent="0.3">
      <c r="A161" s="117"/>
      <c r="B161" s="6"/>
      <c r="C161" s="6"/>
      <c r="H161" s="173"/>
      <c r="I161" s="171"/>
      <c r="J161" s="6"/>
      <c r="K161" s="6"/>
      <c r="V161" s="2"/>
    </row>
    <row r="162" spans="1:22" s="121" customFormat="1" ht="26.25" x14ac:dyDescent="0.2">
      <c r="A162" s="120" t="s">
        <v>392</v>
      </c>
      <c r="H162" s="174"/>
      <c r="I162" s="174"/>
      <c r="L162" s="174"/>
      <c r="M162" s="174"/>
      <c r="N162" s="174"/>
      <c r="O162" s="174"/>
      <c r="P162" s="174"/>
      <c r="Q162" s="174"/>
      <c r="R162" s="174"/>
      <c r="S162" s="174"/>
      <c r="T162" s="174"/>
    </row>
    <row r="163" spans="1:22" s="78" customFormat="1" ht="26.25" x14ac:dyDescent="0.4">
      <c r="A163" s="122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4"/>
      <c r="V163" s="77"/>
    </row>
    <row r="164" spans="1:22" ht="21.75" customHeight="1" x14ac:dyDescent="0.3">
      <c r="A164" s="117"/>
      <c r="B164" s="6"/>
      <c r="C164" s="6"/>
    </row>
    <row r="165" spans="1:22" ht="21.75" customHeight="1" x14ac:dyDescent="0.3">
      <c r="A165" s="117"/>
      <c r="B165" s="6"/>
      <c r="C165" s="6"/>
    </row>
    <row r="166" spans="1:22" ht="21.75" customHeight="1" x14ac:dyDescent="0.3">
      <c r="A166" s="118"/>
      <c r="B166" s="6"/>
      <c r="C166" s="6"/>
    </row>
    <row r="167" spans="1:22" ht="21.75" customHeight="1" x14ac:dyDescent="0.3">
      <c r="A167" s="118"/>
      <c r="B167" s="6"/>
      <c r="C167" s="6"/>
    </row>
    <row r="168" spans="1:22" ht="21.75" customHeight="1" x14ac:dyDescent="0.3">
      <c r="A168" s="118"/>
      <c r="B168" s="6"/>
      <c r="C168" s="6"/>
    </row>
    <row r="169" spans="1:22" ht="21.75" customHeight="1" x14ac:dyDescent="0.3">
      <c r="A169" s="118"/>
      <c r="B169" s="6"/>
      <c r="C169" s="6"/>
    </row>
    <row r="170" spans="1:22" ht="21.75" customHeight="1" x14ac:dyDescent="0.3">
      <c r="A170" s="118"/>
      <c r="B170" s="6"/>
      <c r="C170" s="6"/>
    </row>
    <row r="171" spans="1:22" ht="21.75" customHeight="1" x14ac:dyDescent="0.3">
      <c r="A171" s="118"/>
      <c r="B171" s="6"/>
      <c r="C171" s="6"/>
    </row>
    <row r="172" spans="1:22" ht="21.75" customHeight="1" x14ac:dyDescent="0.3">
      <c r="A172" s="118"/>
      <c r="B172" s="6"/>
      <c r="C172" s="6"/>
    </row>
    <row r="173" spans="1:22" ht="21.75" customHeight="1" x14ac:dyDescent="0.3">
      <c r="A173" s="118"/>
      <c r="B173" s="6"/>
      <c r="C173" s="6"/>
    </row>
    <row r="174" spans="1:22" ht="21.75" customHeight="1" x14ac:dyDescent="0.3">
      <c r="A174" s="118"/>
      <c r="B174" s="6"/>
      <c r="C174" s="6"/>
    </row>
    <row r="175" spans="1:22" ht="21.75" customHeight="1" x14ac:dyDescent="0.3">
      <c r="A175" s="118"/>
      <c r="B175" s="6"/>
      <c r="C175" s="6"/>
    </row>
    <row r="176" spans="1:22" ht="21.75" customHeight="1" x14ac:dyDescent="0.3">
      <c r="A176" s="118"/>
      <c r="B176" s="6"/>
      <c r="C176" s="6"/>
    </row>
    <row r="177" spans="1:5" ht="21.75" customHeight="1" x14ac:dyDescent="0.3">
      <c r="A177" s="118"/>
      <c r="B177" s="66"/>
      <c r="C177" s="66"/>
    </row>
    <row r="178" spans="1:5" ht="21.75" customHeight="1" x14ac:dyDescent="0.3">
      <c r="A178" s="118"/>
      <c r="B178" s="6"/>
      <c r="C178" s="6"/>
    </row>
    <row r="179" spans="1:5" ht="21.75" customHeight="1" x14ac:dyDescent="0.3">
      <c r="A179" s="118"/>
      <c r="B179" s="71"/>
      <c r="C179" s="71"/>
    </row>
    <row r="180" spans="1:5" ht="21.75" customHeight="1" x14ac:dyDescent="0.3">
      <c r="A180" s="118"/>
      <c r="B180" s="6"/>
      <c r="C180" s="6"/>
    </row>
    <row r="181" spans="1:5" x14ac:dyDescent="0.3">
      <c r="A181" s="2"/>
      <c r="B181" s="4"/>
      <c r="C181" s="4"/>
      <c r="D181" s="4"/>
      <c r="E181" s="4"/>
    </row>
    <row r="182" spans="1:5" x14ac:dyDescent="0.3">
      <c r="A182" s="2"/>
    </row>
    <row r="183" spans="1:5" x14ac:dyDescent="0.3">
      <c r="A183" s="2"/>
    </row>
    <row r="184" spans="1:5" x14ac:dyDescent="0.3">
      <c r="A184" s="2"/>
    </row>
    <row r="185" spans="1:5" x14ac:dyDescent="0.3">
      <c r="A185" s="2"/>
    </row>
    <row r="186" spans="1:5" x14ac:dyDescent="0.3">
      <c r="A186" s="2"/>
    </row>
    <row r="187" spans="1:5" x14ac:dyDescent="0.3">
      <c r="A187" s="2"/>
    </row>
    <row r="188" spans="1:5" x14ac:dyDescent="0.3">
      <c r="A188" s="2"/>
    </row>
    <row r="189" spans="1:5" x14ac:dyDescent="0.3">
      <c r="A189" s="2"/>
    </row>
    <row r="190" spans="1:5" x14ac:dyDescent="0.3">
      <c r="A190" s="2"/>
    </row>
    <row r="191" spans="1:5" x14ac:dyDescent="0.3">
      <c r="A191" s="2"/>
    </row>
    <row r="192" spans="1:5" x14ac:dyDescent="0.3">
      <c r="A192" s="2"/>
      <c r="B192" s="4"/>
      <c r="C192" s="4"/>
    </row>
    <row r="193" spans="1:3" x14ac:dyDescent="0.3">
      <c r="A193" s="2"/>
      <c r="B193" s="4"/>
      <c r="C193" s="4"/>
    </row>
    <row r="194" spans="1:3" x14ac:dyDescent="0.3">
      <c r="A194" s="2"/>
    </row>
  </sheetData>
  <mergeCells count="15">
    <mergeCell ref="A163:U163"/>
    <mergeCell ref="A1:U1"/>
    <mergeCell ref="A2:U2"/>
    <mergeCell ref="A6:B6"/>
    <mergeCell ref="A17:B17"/>
    <mergeCell ref="A148:B148"/>
    <mergeCell ref="B4:G4"/>
    <mergeCell ref="A4:A5"/>
    <mergeCell ref="H4:I4"/>
    <mergeCell ref="J4:M4"/>
    <mergeCell ref="Q4:U4"/>
    <mergeCell ref="N4:P4"/>
    <mergeCell ref="B156:L156"/>
    <mergeCell ref="B158:T158"/>
    <mergeCell ref="A3:U3"/>
  </mergeCells>
  <printOptions horizontalCentered="1"/>
  <pageMargins left="0.19685039370078741" right="0.19685039370078741" top="0.39370078740157483" bottom="0.39370078740157483" header="0.23622047244094491" footer="0.15748031496062992"/>
  <pageSetup paperSize="9" scale="55" fitToHeight="0" orientation="landscape" r:id="rId1"/>
  <headerFooter>
    <oddFooter>หน้าที่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opLeftCell="A91" zoomScale="60" zoomScaleNormal="60" workbookViewId="0">
      <selection activeCell="M6" sqref="M6"/>
    </sheetView>
  </sheetViews>
  <sheetFormatPr defaultColWidth="9" defaultRowHeight="18.75" x14ac:dyDescent="0.3"/>
  <cols>
    <col min="1" max="1" width="4.125" style="1" customWidth="1"/>
    <col min="2" max="2" width="28.75" style="1" customWidth="1"/>
    <col min="3" max="3" width="9.375" style="1" customWidth="1"/>
    <col min="4" max="4" width="11.125" style="1" customWidth="1"/>
    <col min="5" max="5" width="13" style="1" customWidth="1"/>
    <col min="6" max="6" width="12.375" style="1" customWidth="1"/>
    <col min="7" max="7" width="10.875" style="2" customWidth="1"/>
    <col min="8" max="8" width="7.625" style="2" customWidth="1"/>
    <col min="9" max="9" width="12.625" style="1" customWidth="1"/>
    <col min="10" max="10" width="10.375" style="2" customWidth="1"/>
    <col min="11" max="11" width="11.375" style="1" customWidth="1"/>
    <col min="12" max="12" width="22.375" style="1" customWidth="1"/>
    <col min="13" max="23" width="10.375" style="1" customWidth="1"/>
    <col min="24" max="24" width="10" style="1" customWidth="1"/>
    <col min="25" max="25" width="13.75" style="1" customWidth="1"/>
    <col min="26" max="16384" width="9" style="1"/>
  </cols>
  <sheetData>
    <row r="1" spans="1:25" ht="23.25" x14ac:dyDescent="0.3">
      <c r="A1" s="126" t="s">
        <v>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5" ht="23.25" x14ac:dyDescent="0.3">
      <c r="A2" s="126" t="s">
        <v>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8" customHeight="1" x14ac:dyDescent="0.3">
      <c r="A3" s="126" t="s">
        <v>153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5" ht="14.25" customHeight="1" x14ac:dyDescent="0.3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10"/>
    </row>
    <row r="5" spans="1:25" ht="33" customHeight="1" x14ac:dyDescent="0.3">
      <c r="A5" s="139" t="s">
        <v>0</v>
      </c>
      <c r="B5" s="141" t="s">
        <v>1</v>
      </c>
      <c r="C5" s="142" t="s">
        <v>14</v>
      </c>
      <c r="D5" s="142" t="s">
        <v>11</v>
      </c>
      <c r="E5" s="134" t="s">
        <v>2</v>
      </c>
      <c r="F5" s="134" t="s">
        <v>3</v>
      </c>
      <c r="G5" s="134" t="s">
        <v>8</v>
      </c>
      <c r="H5" s="144" t="s">
        <v>18</v>
      </c>
      <c r="I5" s="144"/>
      <c r="J5" s="144"/>
      <c r="K5" s="144"/>
      <c r="L5" s="144"/>
      <c r="M5" s="141" t="s">
        <v>10</v>
      </c>
      <c r="N5" s="141"/>
      <c r="O5" s="141"/>
      <c r="P5" s="141"/>
      <c r="Q5" s="141"/>
      <c r="R5" s="141"/>
      <c r="S5" s="141"/>
      <c r="T5" s="141"/>
      <c r="U5" s="141"/>
      <c r="V5" s="141"/>
      <c r="W5" s="134" t="s">
        <v>12</v>
      </c>
      <c r="X5" s="145" t="s">
        <v>24</v>
      </c>
    </row>
    <row r="6" spans="1:25" ht="102" customHeight="1" x14ac:dyDescent="0.3">
      <c r="A6" s="140"/>
      <c r="B6" s="141"/>
      <c r="C6" s="143"/>
      <c r="D6" s="143"/>
      <c r="E6" s="134"/>
      <c r="F6" s="134"/>
      <c r="G6" s="134"/>
      <c r="H6" s="8" t="s">
        <v>5</v>
      </c>
      <c r="I6" s="9" t="s">
        <v>6</v>
      </c>
      <c r="J6" s="9" t="s">
        <v>13</v>
      </c>
      <c r="K6" s="9" t="s">
        <v>7</v>
      </c>
      <c r="L6" s="8" t="s">
        <v>9</v>
      </c>
      <c r="M6" s="49" t="s">
        <v>20</v>
      </c>
      <c r="N6" s="49" t="s">
        <v>130</v>
      </c>
      <c r="O6" s="49" t="s">
        <v>131</v>
      </c>
      <c r="P6" s="49" t="s">
        <v>132</v>
      </c>
      <c r="Q6" s="49" t="s">
        <v>133</v>
      </c>
      <c r="R6" s="49" t="s">
        <v>136</v>
      </c>
      <c r="S6" s="49" t="s">
        <v>134</v>
      </c>
      <c r="T6" s="49" t="s">
        <v>135</v>
      </c>
      <c r="U6" s="49" t="s">
        <v>21</v>
      </c>
      <c r="V6" s="49" t="s">
        <v>22</v>
      </c>
      <c r="W6" s="134"/>
      <c r="X6" s="146"/>
    </row>
    <row r="7" spans="1:25" s="23" customFormat="1" ht="43.5" customHeight="1" x14ac:dyDescent="0.3">
      <c r="A7" s="37">
        <v>1</v>
      </c>
      <c r="B7" s="38" t="s">
        <v>39</v>
      </c>
      <c r="C7" s="39">
        <f>SUM(C8)</f>
        <v>1315900</v>
      </c>
      <c r="D7" s="39">
        <f>SUM(D8)</f>
        <v>0</v>
      </c>
      <c r="E7" s="39">
        <f>E8</f>
        <v>1315900</v>
      </c>
      <c r="F7" s="50">
        <f t="shared" ref="F7:W7" si="0">F8</f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39"/>
      <c r="M7" s="50">
        <f t="shared" si="0"/>
        <v>0</v>
      </c>
      <c r="N7" s="50">
        <f t="shared" si="0"/>
        <v>0</v>
      </c>
      <c r="O7" s="50">
        <f t="shared" si="0"/>
        <v>0</v>
      </c>
      <c r="P7" s="50">
        <f t="shared" si="0"/>
        <v>0</v>
      </c>
      <c r="Q7" s="50">
        <f t="shared" si="0"/>
        <v>1315900</v>
      </c>
      <c r="R7" s="50">
        <f t="shared" si="0"/>
        <v>0</v>
      </c>
      <c r="S7" s="50">
        <f t="shared" si="0"/>
        <v>0</v>
      </c>
      <c r="T7" s="50">
        <f t="shared" si="0"/>
        <v>0</v>
      </c>
      <c r="U7" s="50">
        <f t="shared" si="0"/>
        <v>0</v>
      </c>
      <c r="V7" s="50">
        <f t="shared" si="0"/>
        <v>0</v>
      </c>
      <c r="W7" s="50">
        <f t="shared" si="0"/>
        <v>0</v>
      </c>
      <c r="X7" s="54"/>
      <c r="Y7" s="62">
        <f>E7-I7-M7-N7-O7-P7-Q7-R7-S7-T7-U7-V7-W7</f>
        <v>0</v>
      </c>
    </row>
    <row r="8" spans="1:25" s="23" customFormat="1" ht="37.5" x14ac:dyDescent="0.3">
      <c r="A8" s="24"/>
      <c r="B8" s="25" t="s">
        <v>40</v>
      </c>
      <c r="C8" s="26">
        <f>E8</f>
        <v>1315900</v>
      </c>
      <c r="D8" s="26"/>
      <c r="E8" s="36">
        <v>1315900</v>
      </c>
      <c r="F8" s="26"/>
      <c r="G8" s="27"/>
      <c r="H8" s="27">
        <v>0</v>
      </c>
      <c r="I8" s="26"/>
      <c r="J8" s="27"/>
      <c r="K8" s="27"/>
      <c r="L8" s="25" t="s">
        <v>151</v>
      </c>
      <c r="M8" s="55"/>
      <c r="N8" s="55"/>
      <c r="O8" s="55"/>
      <c r="P8" s="55"/>
      <c r="Q8" s="55">
        <f>E8</f>
        <v>1315900</v>
      </c>
      <c r="R8" s="55"/>
      <c r="S8" s="55"/>
      <c r="T8" s="55"/>
      <c r="U8" s="56"/>
      <c r="V8" s="56"/>
      <c r="W8" s="55"/>
      <c r="X8" s="55"/>
      <c r="Y8" s="62">
        <f t="shared" ref="Y8:Y71" si="1">E8-I8-M8-N8-O8-P8-Q8-R8-S8-T8-U8-V8-W8</f>
        <v>0</v>
      </c>
    </row>
    <row r="9" spans="1:25" s="23" customFormat="1" ht="46.5" customHeight="1" x14ac:dyDescent="0.3">
      <c r="A9" s="40">
        <v>2</v>
      </c>
      <c r="B9" s="41" t="s">
        <v>38</v>
      </c>
      <c r="C9" s="42">
        <f>SUM(C10:C14)</f>
        <v>0</v>
      </c>
      <c r="D9" s="42">
        <f t="shared" ref="D9:F9" si="2">SUM(D10:D14)</f>
        <v>27077000</v>
      </c>
      <c r="E9" s="42">
        <f t="shared" si="2"/>
        <v>27077000</v>
      </c>
      <c r="F9" s="42">
        <f t="shared" si="2"/>
        <v>0</v>
      </c>
      <c r="G9" s="43"/>
      <c r="H9" s="43">
        <f>SUM(H10:H14)</f>
        <v>5</v>
      </c>
      <c r="I9" s="52">
        <f t="shared" ref="I9:W9" si="3">SUM(I10:I14)</f>
        <v>23479000</v>
      </c>
      <c r="J9" s="43">
        <f t="shared" si="3"/>
        <v>4</v>
      </c>
      <c r="K9" s="43"/>
      <c r="L9" s="43"/>
      <c r="M9" s="43">
        <f t="shared" si="3"/>
        <v>0</v>
      </c>
      <c r="N9" s="43">
        <f t="shared" si="3"/>
        <v>0</v>
      </c>
      <c r="O9" s="43">
        <f t="shared" si="3"/>
        <v>0</v>
      </c>
      <c r="P9" s="43">
        <f t="shared" si="3"/>
        <v>0</v>
      </c>
      <c r="Q9" s="52">
        <f t="shared" si="3"/>
        <v>3110000</v>
      </c>
      <c r="R9" s="43">
        <f t="shared" si="3"/>
        <v>0</v>
      </c>
      <c r="S9" s="43">
        <f t="shared" si="3"/>
        <v>0</v>
      </c>
      <c r="T9" s="43">
        <f t="shared" si="3"/>
        <v>0</v>
      </c>
      <c r="U9" s="43">
        <f t="shared" si="3"/>
        <v>0</v>
      </c>
      <c r="V9" s="43">
        <f t="shared" si="3"/>
        <v>0</v>
      </c>
      <c r="W9" s="52">
        <f t="shared" si="3"/>
        <v>488000</v>
      </c>
      <c r="X9" s="52"/>
      <c r="Y9" s="62">
        <f t="shared" si="1"/>
        <v>0</v>
      </c>
    </row>
    <row r="10" spans="1:25" s="23" customFormat="1" ht="63.75" customHeight="1" x14ac:dyDescent="0.3">
      <c r="A10" s="24"/>
      <c r="B10" s="25" t="s">
        <v>41</v>
      </c>
      <c r="C10" s="26"/>
      <c r="D10" s="26">
        <v>3598000</v>
      </c>
      <c r="E10" s="36">
        <v>3598000</v>
      </c>
      <c r="F10" s="26"/>
      <c r="G10" s="27"/>
      <c r="H10" s="27">
        <v>1</v>
      </c>
      <c r="I10" s="26"/>
      <c r="J10" s="27" t="s">
        <v>4</v>
      </c>
      <c r="K10" s="27"/>
      <c r="L10" s="25" t="s">
        <v>142</v>
      </c>
      <c r="M10" s="55"/>
      <c r="N10" s="55"/>
      <c r="O10" s="55"/>
      <c r="P10" s="55"/>
      <c r="Q10" s="55">
        <v>3110000</v>
      </c>
      <c r="R10" s="55"/>
      <c r="S10" s="55"/>
      <c r="T10" s="55"/>
      <c r="U10" s="56"/>
      <c r="V10" s="56"/>
      <c r="W10" s="55">
        <v>488000</v>
      </c>
      <c r="X10" s="55"/>
      <c r="Y10" s="62">
        <f t="shared" si="1"/>
        <v>0</v>
      </c>
    </row>
    <row r="11" spans="1:25" s="23" customFormat="1" ht="37.5" x14ac:dyDescent="0.3">
      <c r="A11" s="24"/>
      <c r="B11" s="25" t="s">
        <v>42</v>
      </c>
      <c r="C11" s="26"/>
      <c r="D11" s="26">
        <v>12000000</v>
      </c>
      <c r="E11" s="36">
        <v>12000000</v>
      </c>
      <c r="F11" s="26"/>
      <c r="G11" s="27"/>
      <c r="H11" s="27">
        <v>1</v>
      </c>
      <c r="I11" s="26">
        <f>E11</f>
        <v>12000000</v>
      </c>
      <c r="J11" s="27">
        <v>1</v>
      </c>
      <c r="K11" s="27">
        <v>5</v>
      </c>
      <c r="L11" s="25" t="s">
        <v>138</v>
      </c>
      <c r="M11" s="55"/>
      <c r="N11" s="55"/>
      <c r="O11" s="55"/>
      <c r="P11" s="55"/>
      <c r="Q11" s="55"/>
      <c r="R11" s="55"/>
      <c r="S11" s="55"/>
      <c r="T11" s="55"/>
      <c r="U11" s="56"/>
      <c r="V11" s="56"/>
      <c r="W11" s="55"/>
      <c r="X11" s="55"/>
      <c r="Y11" s="62">
        <f t="shared" si="1"/>
        <v>0</v>
      </c>
    </row>
    <row r="12" spans="1:25" s="23" customFormat="1" ht="70.5" customHeight="1" x14ac:dyDescent="0.3">
      <c r="A12" s="28"/>
      <c r="B12" s="25" t="s">
        <v>43</v>
      </c>
      <c r="C12" s="26"/>
      <c r="D12" s="26">
        <v>2379000</v>
      </c>
      <c r="E12" s="36">
        <v>2379000</v>
      </c>
      <c r="F12" s="30"/>
      <c r="G12" s="31"/>
      <c r="H12" s="31">
        <v>1</v>
      </c>
      <c r="I12" s="26">
        <f>E12</f>
        <v>2379000</v>
      </c>
      <c r="J12" s="27">
        <v>1</v>
      </c>
      <c r="K12" s="27">
        <v>5</v>
      </c>
      <c r="L12" s="25" t="s">
        <v>147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62">
        <f t="shared" si="1"/>
        <v>0</v>
      </c>
    </row>
    <row r="13" spans="1:25" s="23" customFormat="1" ht="56.25" x14ac:dyDescent="0.3">
      <c r="A13" s="24"/>
      <c r="B13" s="25" t="s">
        <v>44</v>
      </c>
      <c r="C13" s="26"/>
      <c r="D13" s="26">
        <v>7200000</v>
      </c>
      <c r="E13" s="36">
        <v>7200000</v>
      </c>
      <c r="F13" s="26"/>
      <c r="G13" s="27"/>
      <c r="H13" s="27">
        <v>1</v>
      </c>
      <c r="I13" s="26">
        <f>E13</f>
        <v>7200000</v>
      </c>
      <c r="J13" s="27">
        <v>1</v>
      </c>
      <c r="K13" s="27">
        <v>5</v>
      </c>
      <c r="L13" s="25" t="s">
        <v>148</v>
      </c>
      <c r="M13" s="55"/>
      <c r="N13" s="55"/>
      <c r="O13" s="55"/>
      <c r="P13" s="55"/>
      <c r="Q13" s="55"/>
      <c r="R13" s="55"/>
      <c r="S13" s="55"/>
      <c r="T13" s="55"/>
      <c r="U13" s="56"/>
      <c r="V13" s="56"/>
      <c r="W13" s="55"/>
      <c r="X13" s="55"/>
      <c r="Y13" s="62">
        <f t="shared" si="1"/>
        <v>0</v>
      </c>
    </row>
    <row r="14" spans="1:25" s="23" customFormat="1" ht="42" customHeight="1" x14ac:dyDescent="0.3">
      <c r="A14" s="24"/>
      <c r="B14" s="25" t="s">
        <v>45</v>
      </c>
      <c r="C14" s="26"/>
      <c r="D14" s="26">
        <v>1900000</v>
      </c>
      <c r="E14" s="36">
        <v>1900000</v>
      </c>
      <c r="F14" s="26"/>
      <c r="G14" s="27"/>
      <c r="H14" s="27">
        <v>1</v>
      </c>
      <c r="I14" s="26">
        <f>E14</f>
        <v>1900000</v>
      </c>
      <c r="J14" s="27">
        <v>1</v>
      </c>
      <c r="K14" s="27">
        <v>5</v>
      </c>
      <c r="L14" s="25" t="s">
        <v>138</v>
      </c>
      <c r="M14" s="55"/>
      <c r="N14" s="55"/>
      <c r="O14" s="55"/>
      <c r="P14" s="55"/>
      <c r="Q14" s="55"/>
      <c r="R14" s="55"/>
      <c r="S14" s="55"/>
      <c r="T14" s="55"/>
      <c r="U14" s="56"/>
      <c r="V14" s="56"/>
      <c r="W14" s="55"/>
      <c r="X14" s="55"/>
      <c r="Y14" s="62">
        <f t="shared" si="1"/>
        <v>0</v>
      </c>
    </row>
    <row r="15" spans="1:25" s="23" customFormat="1" ht="37.5" x14ac:dyDescent="0.3">
      <c r="A15" s="40">
        <v>3</v>
      </c>
      <c r="B15" s="41" t="s">
        <v>126</v>
      </c>
      <c r="C15" s="42">
        <f>SUM(C16)</f>
        <v>10000000</v>
      </c>
      <c r="D15" s="42">
        <f>SUM(D16)</f>
        <v>0</v>
      </c>
      <c r="E15" s="42">
        <f>SUM(E16)</f>
        <v>10000000</v>
      </c>
      <c r="F15" s="42">
        <f>SUM(F16)</f>
        <v>1945505.81</v>
      </c>
      <c r="G15" s="43"/>
      <c r="H15" s="52">
        <f>SUM(H16)</f>
        <v>0</v>
      </c>
      <c r="I15" s="52">
        <f t="shared" ref="I15:W15" si="4">SUM(I16)</f>
        <v>0</v>
      </c>
      <c r="J15" s="52">
        <f t="shared" si="4"/>
        <v>0</v>
      </c>
      <c r="K15" s="52">
        <f t="shared" si="4"/>
        <v>0</v>
      </c>
      <c r="L15" s="52">
        <f t="shared" si="4"/>
        <v>0</v>
      </c>
      <c r="M15" s="52">
        <f t="shared" si="4"/>
        <v>2000000</v>
      </c>
      <c r="N15" s="52">
        <f t="shared" si="4"/>
        <v>1000000</v>
      </c>
      <c r="O15" s="52">
        <f t="shared" si="4"/>
        <v>1000000</v>
      </c>
      <c r="P15" s="52">
        <f t="shared" si="4"/>
        <v>1000000</v>
      </c>
      <c r="Q15" s="52">
        <f t="shared" si="4"/>
        <v>1000000</v>
      </c>
      <c r="R15" s="52">
        <f t="shared" si="4"/>
        <v>1000000</v>
      </c>
      <c r="S15" s="52">
        <f t="shared" si="4"/>
        <v>1000000</v>
      </c>
      <c r="T15" s="52">
        <f t="shared" si="4"/>
        <v>1000000</v>
      </c>
      <c r="U15" s="52">
        <f t="shared" si="4"/>
        <v>1000000</v>
      </c>
      <c r="V15" s="52">
        <f t="shared" si="4"/>
        <v>0</v>
      </c>
      <c r="W15" s="52">
        <f t="shared" si="4"/>
        <v>0</v>
      </c>
      <c r="X15" s="58"/>
      <c r="Y15" s="62">
        <f t="shared" si="1"/>
        <v>0</v>
      </c>
    </row>
    <row r="16" spans="1:25" s="23" customFormat="1" ht="46.5" customHeight="1" x14ac:dyDescent="0.3">
      <c r="A16" s="28"/>
      <c r="B16" s="25" t="s">
        <v>46</v>
      </c>
      <c r="C16" s="26">
        <v>10000000</v>
      </c>
      <c r="D16" s="26"/>
      <c r="E16" s="36">
        <v>10000000</v>
      </c>
      <c r="F16" s="30">
        <v>1945505.81</v>
      </c>
      <c r="G16" s="31"/>
      <c r="H16" s="31">
        <v>0</v>
      </c>
      <c r="I16" s="30"/>
      <c r="J16" s="31"/>
      <c r="K16" s="31"/>
      <c r="L16" s="25" t="s">
        <v>146</v>
      </c>
      <c r="M16" s="55">
        <v>2000000</v>
      </c>
      <c r="N16" s="55">
        <v>1000000</v>
      </c>
      <c r="O16" s="55">
        <v>1000000</v>
      </c>
      <c r="P16" s="55">
        <v>1000000</v>
      </c>
      <c r="Q16" s="55">
        <v>1000000</v>
      </c>
      <c r="R16" s="55">
        <v>1000000</v>
      </c>
      <c r="S16" s="55">
        <v>1000000</v>
      </c>
      <c r="T16" s="55">
        <v>1000000</v>
      </c>
      <c r="U16" s="55">
        <v>1000000</v>
      </c>
      <c r="V16" s="57"/>
      <c r="W16" s="57"/>
      <c r="X16" s="57"/>
      <c r="Y16" s="62">
        <f>E16-I16-M16-N16-O16-P16-Q16-R16-S16-T16-U16-V16-W16</f>
        <v>0</v>
      </c>
    </row>
    <row r="17" spans="1:25" s="23" customFormat="1" ht="37.5" x14ac:dyDescent="0.3">
      <c r="A17" s="40">
        <v>4</v>
      </c>
      <c r="B17" s="41" t="s">
        <v>114</v>
      </c>
      <c r="C17" s="42">
        <f>SUM(C18:C21)</f>
        <v>21095500</v>
      </c>
      <c r="D17" s="42">
        <f t="shared" ref="D17:F17" si="5">SUM(D18:D21)</f>
        <v>10000000</v>
      </c>
      <c r="E17" s="42">
        <f t="shared" si="5"/>
        <v>31095500</v>
      </c>
      <c r="F17" s="42">
        <f t="shared" si="5"/>
        <v>304400</v>
      </c>
      <c r="G17" s="43"/>
      <c r="H17" s="43">
        <f>SUM(H18:H21)</f>
        <v>1</v>
      </c>
      <c r="I17" s="42">
        <f>SUM(I18:I21)</f>
        <v>29680000</v>
      </c>
      <c r="J17" s="53"/>
      <c r="K17" s="53"/>
      <c r="L17" s="42">
        <f t="shared" ref="L17:W17" si="6">SUM(L18:L21)</f>
        <v>0</v>
      </c>
      <c r="M17" s="52">
        <f t="shared" si="6"/>
        <v>0</v>
      </c>
      <c r="N17" s="52">
        <f t="shared" si="6"/>
        <v>0</v>
      </c>
      <c r="O17" s="52">
        <f t="shared" si="6"/>
        <v>0</v>
      </c>
      <c r="P17" s="52">
        <f t="shared" si="6"/>
        <v>1415500</v>
      </c>
      <c r="Q17" s="52">
        <f t="shared" si="6"/>
        <v>0</v>
      </c>
      <c r="R17" s="52">
        <f t="shared" si="6"/>
        <v>0</v>
      </c>
      <c r="S17" s="52">
        <f t="shared" si="6"/>
        <v>0</v>
      </c>
      <c r="T17" s="52">
        <f t="shared" si="6"/>
        <v>0</v>
      </c>
      <c r="U17" s="52">
        <f t="shared" si="6"/>
        <v>0</v>
      </c>
      <c r="V17" s="52">
        <f t="shared" si="6"/>
        <v>0</v>
      </c>
      <c r="W17" s="52">
        <f t="shared" si="6"/>
        <v>0</v>
      </c>
      <c r="X17" s="52"/>
      <c r="Y17" s="62">
        <f t="shared" si="1"/>
        <v>0</v>
      </c>
    </row>
    <row r="18" spans="1:25" s="23" customFormat="1" ht="87.75" customHeight="1" x14ac:dyDescent="0.3">
      <c r="A18" s="28"/>
      <c r="B18" s="25" t="s">
        <v>47</v>
      </c>
      <c r="C18" s="26">
        <v>9930000</v>
      </c>
      <c r="D18" s="26"/>
      <c r="E18" s="36">
        <v>9930000</v>
      </c>
      <c r="F18" s="30"/>
      <c r="G18" s="31"/>
      <c r="H18" s="31">
        <v>0</v>
      </c>
      <c r="I18" s="30">
        <f>E18</f>
        <v>9930000</v>
      </c>
      <c r="J18" s="31">
        <v>2</v>
      </c>
      <c r="K18" s="31">
        <v>5</v>
      </c>
      <c r="L18" s="25" t="s">
        <v>150</v>
      </c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62">
        <f t="shared" si="1"/>
        <v>0</v>
      </c>
    </row>
    <row r="19" spans="1:25" s="23" customFormat="1" ht="44.25" customHeight="1" x14ac:dyDescent="0.3">
      <c r="A19" s="24"/>
      <c r="B19" s="25" t="s">
        <v>48</v>
      </c>
      <c r="C19" s="26"/>
      <c r="D19" s="26">
        <v>10000000</v>
      </c>
      <c r="E19" s="36">
        <v>10000000</v>
      </c>
      <c r="F19" s="26"/>
      <c r="G19" s="27"/>
      <c r="H19" s="27">
        <v>1</v>
      </c>
      <c r="I19" s="26">
        <f>E19</f>
        <v>10000000</v>
      </c>
      <c r="J19" s="27">
        <v>2</v>
      </c>
      <c r="K19" s="27">
        <v>5</v>
      </c>
      <c r="L19" s="25" t="s">
        <v>149</v>
      </c>
      <c r="M19" s="55"/>
      <c r="N19" s="55"/>
      <c r="O19" s="55"/>
      <c r="P19" s="55"/>
      <c r="Q19" s="55"/>
      <c r="R19" s="55"/>
      <c r="S19" s="55"/>
      <c r="T19" s="55"/>
      <c r="U19" s="56"/>
      <c r="V19" s="56"/>
      <c r="W19" s="55"/>
      <c r="X19" s="55"/>
      <c r="Y19" s="62">
        <f t="shared" si="1"/>
        <v>0</v>
      </c>
    </row>
    <row r="20" spans="1:25" s="23" customFormat="1" ht="66" customHeight="1" x14ac:dyDescent="0.3">
      <c r="A20" s="24"/>
      <c r="B20" s="25" t="s">
        <v>49</v>
      </c>
      <c r="C20" s="26">
        <v>1415500</v>
      </c>
      <c r="D20" s="26"/>
      <c r="E20" s="36">
        <v>1415500</v>
      </c>
      <c r="F20" s="26">
        <v>304400</v>
      </c>
      <c r="G20" s="27"/>
      <c r="H20" s="27">
        <v>0</v>
      </c>
      <c r="I20" s="26"/>
      <c r="J20" s="27"/>
      <c r="K20" s="27"/>
      <c r="L20" s="25" t="s">
        <v>151</v>
      </c>
      <c r="M20" s="55"/>
      <c r="N20" s="55"/>
      <c r="O20" s="55"/>
      <c r="P20" s="55">
        <f>E20</f>
        <v>1415500</v>
      </c>
      <c r="Q20" s="55"/>
      <c r="R20" s="55"/>
      <c r="S20" s="55"/>
      <c r="T20" s="55"/>
      <c r="U20" s="56"/>
      <c r="V20" s="56"/>
      <c r="W20" s="55"/>
      <c r="X20" s="55"/>
      <c r="Y20" s="62">
        <f t="shared" si="1"/>
        <v>0</v>
      </c>
    </row>
    <row r="21" spans="1:25" s="23" customFormat="1" ht="39" customHeight="1" x14ac:dyDescent="0.3">
      <c r="A21" s="24"/>
      <c r="B21" s="25" t="s">
        <v>50</v>
      </c>
      <c r="C21" s="26">
        <v>9750000</v>
      </c>
      <c r="D21" s="26"/>
      <c r="E21" s="36">
        <v>9750000</v>
      </c>
      <c r="F21" s="26"/>
      <c r="G21" s="27"/>
      <c r="H21" s="27">
        <v>0</v>
      </c>
      <c r="I21" s="26">
        <f>E21</f>
        <v>9750000</v>
      </c>
      <c r="J21" s="27">
        <v>2</v>
      </c>
      <c r="K21" s="27">
        <v>5</v>
      </c>
      <c r="L21" s="25" t="s">
        <v>150</v>
      </c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5"/>
      <c r="X21" s="55"/>
      <c r="Y21" s="62">
        <f t="shared" si="1"/>
        <v>0</v>
      </c>
    </row>
    <row r="22" spans="1:25" s="23" customFormat="1" ht="38.25" customHeight="1" x14ac:dyDescent="0.3">
      <c r="A22" s="40">
        <v>4</v>
      </c>
      <c r="B22" s="41" t="s">
        <v>122</v>
      </c>
      <c r="C22" s="42">
        <f>SUM(C23:C25)</f>
        <v>0</v>
      </c>
      <c r="D22" s="42">
        <f t="shared" ref="D22:F22" si="7">SUM(D23:D25)</f>
        <v>44347000</v>
      </c>
      <c r="E22" s="42">
        <f t="shared" si="7"/>
        <v>44347000</v>
      </c>
      <c r="F22" s="42">
        <f t="shared" si="7"/>
        <v>0</v>
      </c>
      <c r="G22" s="43"/>
      <c r="H22" s="43">
        <f>SUM(H23:H25)</f>
        <v>3</v>
      </c>
      <c r="I22" s="42">
        <f>SUM(I23:I25)</f>
        <v>44347000</v>
      </c>
      <c r="J22" s="53"/>
      <c r="K22" s="53"/>
      <c r="L22" s="42">
        <f t="shared" ref="L22:W22" si="8">SUM(L23:L25)</f>
        <v>0</v>
      </c>
      <c r="M22" s="52">
        <f t="shared" si="8"/>
        <v>0</v>
      </c>
      <c r="N22" s="52">
        <f t="shared" si="8"/>
        <v>0</v>
      </c>
      <c r="O22" s="52">
        <f t="shared" si="8"/>
        <v>0</v>
      </c>
      <c r="P22" s="52">
        <f t="shared" si="8"/>
        <v>0</v>
      </c>
      <c r="Q22" s="52">
        <f t="shared" si="8"/>
        <v>0</v>
      </c>
      <c r="R22" s="52">
        <f t="shared" si="8"/>
        <v>0</v>
      </c>
      <c r="S22" s="52">
        <f t="shared" si="8"/>
        <v>0</v>
      </c>
      <c r="T22" s="52">
        <f t="shared" si="8"/>
        <v>0</v>
      </c>
      <c r="U22" s="52">
        <f t="shared" si="8"/>
        <v>0</v>
      </c>
      <c r="V22" s="52">
        <f t="shared" si="8"/>
        <v>0</v>
      </c>
      <c r="W22" s="52">
        <f t="shared" si="8"/>
        <v>0</v>
      </c>
      <c r="X22" s="52"/>
      <c r="Y22" s="62">
        <f t="shared" si="1"/>
        <v>0</v>
      </c>
    </row>
    <row r="23" spans="1:25" s="23" customFormat="1" ht="42.75" customHeight="1" x14ac:dyDescent="0.3">
      <c r="A23" s="24"/>
      <c r="B23" s="25" t="s">
        <v>51</v>
      </c>
      <c r="C23" s="26"/>
      <c r="D23" s="26">
        <v>23000000</v>
      </c>
      <c r="E23" s="36">
        <v>23000000</v>
      </c>
      <c r="F23" s="26"/>
      <c r="G23" s="27"/>
      <c r="H23" s="27">
        <v>1</v>
      </c>
      <c r="I23" s="26">
        <f>E23</f>
        <v>23000000</v>
      </c>
      <c r="J23" s="27">
        <v>1</v>
      </c>
      <c r="K23" s="27">
        <v>5</v>
      </c>
      <c r="L23" s="25" t="s">
        <v>137</v>
      </c>
      <c r="M23" s="55"/>
      <c r="N23" s="55"/>
      <c r="O23" s="55"/>
      <c r="P23" s="55"/>
      <c r="Q23" s="55"/>
      <c r="R23" s="55"/>
      <c r="S23" s="55"/>
      <c r="T23" s="55"/>
      <c r="U23" s="56"/>
      <c r="V23" s="56"/>
      <c r="W23" s="55"/>
      <c r="X23" s="55"/>
      <c r="Y23" s="62">
        <f t="shared" si="1"/>
        <v>0</v>
      </c>
    </row>
    <row r="24" spans="1:25" s="23" customFormat="1" ht="75" x14ac:dyDescent="0.3">
      <c r="A24" s="24"/>
      <c r="B24" s="25" t="s">
        <v>52</v>
      </c>
      <c r="C24" s="26"/>
      <c r="D24" s="26">
        <v>1347000</v>
      </c>
      <c r="E24" s="36">
        <v>1347000</v>
      </c>
      <c r="F24" s="26"/>
      <c r="G24" s="27"/>
      <c r="H24" s="27">
        <v>1</v>
      </c>
      <c r="I24" s="26">
        <f>E24</f>
        <v>1347000</v>
      </c>
      <c r="J24" s="27">
        <v>1</v>
      </c>
      <c r="K24" s="27">
        <v>5</v>
      </c>
      <c r="L24" s="25" t="s">
        <v>142</v>
      </c>
      <c r="M24" s="55"/>
      <c r="N24" s="55"/>
      <c r="O24" s="55"/>
      <c r="P24" s="55"/>
      <c r="Q24" s="55"/>
      <c r="R24" s="55"/>
      <c r="S24" s="55"/>
      <c r="T24" s="55"/>
      <c r="U24" s="56"/>
      <c r="V24" s="56"/>
      <c r="W24" s="55"/>
      <c r="X24" s="55"/>
      <c r="Y24" s="62">
        <f t="shared" si="1"/>
        <v>0</v>
      </c>
    </row>
    <row r="25" spans="1:25" s="23" customFormat="1" ht="42.75" customHeight="1" x14ac:dyDescent="0.3">
      <c r="A25" s="28"/>
      <c r="B25" s="25" t="s">
        <v>53</v>
      </c>
      <c r="C25" s="26"/>
      <c r="D25" s="26">
        <v>20000000</v>
      </c>
      <c r="E25" s="36">
        <v>20000000</v>
      </c>
      <c r="F25" s="30"/>
      <c r="G25" s="31"/>
      <c r="H25" s="31">
        <v>1</v>
      </c>
      <c r="I25" s="30">
        <f>E25</f>
        <v>20000000</v>
      </c>
      <c r="J25" s="31">
        <v>1</v>
      </c>
      <c r="K25" s="31">
        <v>5</v>
      </c>
      <c r="L25" s="25" t="s">
        <v>138</v>
      </c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62">
        <f t="shared" si="1"/>
        <v>0</v>
      </c>
    </row>
    <row r="26" spans="1:25" s="23" customFormat="1" ht="37.5" x14ac:dyDescent="0.3">
      <c r="A26" s="40">
        <v>5</v>
      </c>
      <c r="B26" s="41" t="s">
        <v>123</v>
      </c>
      <c r="C26" s="42">
        <f>SUM(C27)</f>
        <v>0</v>
      </c>
      <c r="D26" s="42">
        <f t="shared" ref="D26:W26" si="9">SUM(D27)</f>
        <v>5000000</v>
      </c>
      <c r="E26" s="42">
        <f t="shared" si="9"/>
        <v>5000000</v>
      </c>
      <c r="F26" s="52">
        <f t="shared" si="9"/>
        <v>0</v>
      </c>
      <c r="G26" s="52">
        <f t="shared" si="9"/>
        <v>0</v>
      </c>
      <c r="H26" s="53">
        <f t="shared" si="9"/>
        <v>1</v>
      </c>
      <c r="I26" s="52">
        <f t="shared" si="9"/>
        <v>5000000</v>
      </c>
      <c r="J26" s="53"/>
      <c r="K26" s="53"/>
      <c r="L26" s="42">
        <f t="shared" si="9"/>
        <v>0</v>
      </c>
      <c r="M26" s="52">
        <f t="shared" si="9"/>
        <v>0</v>
      </c>
      <c r="N26" s="52">
        <f t="shared" si="9"/>
        <v>0</v>
      </c>
      <c r="O26" s="52">
        <f t="shared" si="9"/>
        <v>0</v>
      </c>
      <c r="P26" s="52">
        <f t="shared" si="9"/>
        <v>0</v>
      </c>
      <c r="Q26" s="52">
        <f t="shared" si="9"/>
        <v>0</v>
      </c>
      <c r="R26" s="52">
        <f t="shared" si="9"/>
        <v>0</v>
      </c>
      <c r="S26" s="52">
        <f t="shared" si="9"/>
        <v>0</v>
      </c>
      <c r="T26" s="52">
        <f t="shared" si="9"/>
        <v>0</v>
      </c>
      <c r="U26" s="52">
        <f t="shared" si="9"/>
        <v>0</v>
      </c>
      <c r="V26" s="52">
        <f t="shared" si="9"/>
        <v>0</v>
      </c>
      <c r="W26" s="52">
        <f t="shared" si="9"/>
        <v>0</v>
      </c>
      <c r="X26" s="58"/>
      <c r="Y26" s="62">
        <f t="shared" si="1"/>
        <v>0</v>
      </c>
    </row>
    <row r="27" spans="1:25" s="23" customFormat="1" ht="85.5" customHeight="1" x14ac:dyDescent="0.3">
      <c r="A27" s="24"/>
      <c r="B27" s="25" t="s">
        <v>54</v>
      </c>
      <c r="C27" s="26"/>
      <c r="D27" s="26">
        <v>5000000</v>
      </c>
      <c r="E27" s="36">
        <v>5000000</v>
      </c>
      <c r="F27" s="26"/>
      <c r="G27" s="27"/>
      <c r="H27" s="27">
        <v>1</v>
      </c>
      <c r="I27" s="26">
        <v>5000000</v>
      </c>
      <c r="J27" s="27">
        <v>1</v>
      </c>
      <c r="K27" s="27">
        <v>5</v>
      </c>
      <c r="L27" s="25" t="s">
        <v>137</v>
      </c>
      <c r="M27" s="55"/>
      <c r="N27" s="55"/>
      <c r="O27" s="55"/>
      <c r="P27" s="55"/>
      <c r="Q27" s="55"/>
      <c r="R27" s="55"/>
      <c r="S27" s="55"/>
      <c r="T27" s="55"/>
      <c r="U27" s="56"/>
      <c r="V27" s="56"/>
      <c r="W27" s="55"/>
      <c r="X27" s="55"/>
      <c r="Y27" s="62">
        <f t="shared" si="1"/>
        <v>0</v>
      </c>
    </row>
    <row r="28" spans="1:25" s="23" customFormat="1" ht="67.5" customHeight="1" x14ac:dyDescent="0.3">
      <c r="A28" s="40">
        <v>6</v>
      </c>
      <c r="B28" s="41" t="s">
        <v>124</v>
      </c>
      <c r="C28" s="42">
        <f>SUM(C29:C32)</f>
        <v>0</v>
      </c>
      <c r="D28" s="42">
        <f t="shared" ref="D28:F28" si="10">SUM(D29:D32)</f>
        <v>35706000</v>
      </c>
      <c r="E28" s="42">
        <f t="shared" si="10"/>
        <v>35706000</v>
      </c>
      <c r="F28" s="42">
        <f t="shared" si="10"/>
        <v>0</v>
      </c>
      <c r="G28" s="43"/>
      <c r="H28" s="43">
        <f>SUM(H29:H32)</f>
        <v>4</v>
      </c>
      <c r="I28" s="42">
        <f>SUM(I29:I32)</f>
        <v>35706000</v>
      </c>
      <c r="J28" s="53"/>
      <c r="K28" s="53"/>
      <c r="L28" s="42">
        <f t="shared" ref="L28:W28" si="11">SUM(L29:L32)</f>
        <v>0</v>
      </c>
      <c r="M28" s="52">
        <f t="shared" si="11"/>
        <v>0</v>
      </c>
      <c r="N28" s="52">
        <f t="shared" si="11"/>
        <v>0</v>
      </c>
      <c r="O28" s="52">
        <f t="shared" si="11"/>
        <v>0</v>
      </c>
      <c r="P28" s="52">
        <f t="shared" si="11"/>
        <v>0</v>
      </c>
      <c r="Q28" s="52">
        <f t="shared" si="11"/>
        <v>0</v>
      </c>
      <c r="R28" s="52">
        <f t="shared" si="11"/>
        <v>0</v>
      </c>
      <c r="S28" s="52">
        <f t="shared" si="11"/>
        <v>0</v>
      </c>
      <c r="T28" s="52">
        <f t="shared" si="11"/>
        <v>0</v>
      </c>
      <c r="U28" s="52">
        <f t="shared" si="11"/>
        <v>0</v>
      </c>
      <c r="V28" s="52">
        <f t="shared" si="11"/>
        <v>0</v>
      </c>
      <c r="W28" s="52">
        <f t="shared" si="11"/>
        <v>0</v>
      </c>
      <c r="X28" s="52"/>
      <c r="Y28" s="62">
        <f t="shared" si="1"/>
        <v>0</v>
      </c>
    </row>
    <row r="29" spans="1:25" s="23" customFormat="1" ht="63" customHeight="1" x14ac:dyDescent="0.3">
      <c r="A29" s="24"/>
      <c r="B29" s="25" t="s">
        <v>55</v>
      </c>
      <c r="C29" s="26"/>
      <c r="D29" s="26">
        <v>9900000</v>
      </c>
      <c r="E29" s="36">
        <v>9900000</v>
      </c>
      <c r="F29" s="26"/>
      <c r="G29" s="27"/>
      <c r="H29" s="27">
        <v>1</v>
      </c>
      <c r="I29" s="26">
        <f>E29</f>
        <v>9900000</v>
      </c>
      <c r="J29" s="27">
        <v>1</v>
      </c>
      <c r="K29" s="27">
        <v>5</v>
      </c>
      <c r="L29" s="25" t="s">
        <v>137</v>
      </c>
      <c r="M29" s="55"/>
      <c r="N29" s="55"/>
      <c r="O29" s="55"/>
      <c r="P29" s="55"/>
      <c r="Q29" s="55"/>
      <c r="R29" s="55"/>
      <c r="S29" s="55"/>
      <c r="T29" s="55"/>
      <c r="U29" s="56"/>
      <c r="V29" s="56"/>
      <c r="W29" s="55"/>
      <c r="X29" s="55"/>
      <c r="Y29" s="62">
        <f t="shared" si="1"/>
        <v>0</v>
      </c>
    </row>
    <row r="30" spans="1:25" s="23" customFormat="1" ht="56.25" x14ac:dyDescent="0.3">
      <c r="A30" s="24"/>
      <c r="B30" s="25" t="s">
        <v>56</v>
      </c>
      <c r="C30" s="26"/>
      <c r="D30" s="26">
        <v>9950000</v>
      </c>
      <c r="E30" s="36">
        <v>9950000</v>
      </c>
      <c r="F30" s="26"/>
      <c r="G30" s="27"/>
      <c r="H30" s="27">
        <v>1</v>
      </c>
      <c r="I30" s="26">
        <f t="shared" ref="I30:I32" si="12">E30</f>
        <v>9950000</v>
      </c>
      <c r="J30" s="27">
        <v>1</v>
      </c>
      <c r="K30" s="27">
        <v>5</v>
      </c>
      <c r="L30" s="25" t="s">
        <v>137</v>
      </c>
      <c r="M30" s="55"/>
      <c r="N30" s="55"/>
      <c r="O30" s="55"/>
      <c r="P30" s="55"/>
      <c r="Q30" s="55"/>
      <c r="R30" s="55"/>
      <c r="S30" s="55"/>
      <c r="T30" s="55"/>
      <c r="U30" s="56"/>
      <c r="V30" s="56"/>
      <c r="W30" s="55"/>
      <c r="X30" s="55"/>
      <c r="Y30" s="62">
        <f t="shared" si="1"/>
        <v>0</v>
      </c>
    </row>
    <row r="31" spans="1:25" s="23" customFormat="1" ht="45" customHeight="1" x14ac:dyDescent="0.3">
      <c r="A31" s="28"/>
      <c r="B31" s="25" t="s">
        <v>57</v>
      </c>
      <c r="C31" s="26"/>
      <c r="D31" s="26">
        <v>9900000</v>
      </c>
      <c r="E31" s="36">
        <v>9900000</v>
      </c>
      <c r="F31" s="30"/>
      <c r="G31" s="31"/>
      <c r="H31" s="31">
        <v>1</v>
      </c>
      <c r="I31" s="26">
        <f t="shared" si="12"/>
        <v>9900000</v>
      </c>
      <c r="J31" s="27">
        <v>1</v>
      </c>
      <c r="K31" s="27">
        <v>5</v>
      </c>
      <c r="L31" s="25" t="s">
        <v>137</v>
      </c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62">
        <f t="shared" si="1"/>
        <v>0</v>
      </c>
    </row>
    <row r="32" spans="1:25" s="23" customFormat="1" ht="37.5" x14ac:dyDescent="0.3">
      <c r="A32" s="24"/>
      <c r="B32" s="25" t="s">
        <v>58</v>
      </c>
      <c r="C32" s="26"/>
      <c r="D32" s="26">
        <v>5956000</v>
      </c>
      <c r="E32" s="36">
        <v>5956000</v>
      </c>
      <c r="F32" s="26"/>
      <c r="G32" s="27"/>
      <c r="H32" s="27">
        <v>1</v>
      </c>
      <c r="I32" s="26">
        <f t="shared" si="12"/>
        <v>5956000</v>
      </c>
      <c r="J32" s="27">
        <v>1</v>
      </c>
      <c r="K32" s="27">
        <v>5</v>
      </c>
      <c r="L32" s="25" t="s">
        <v>137</v>
      </c>
      <c r="M32" s="55"/>
      <c r="N32" s="55"/>
      <c r="O32" s="55"/>
      <c r="P32" s="55"/>
      <c r="Q32" s="55"/>
      <c r="R32" s="55"/>
      <c r="S32" s="55"/>
      <c r="T32" s="55"/>
      <c r="U32" s="56"/>
      <c r="V32" s="56"/>
      <c r="W32" s="55"/>
      <c r="X32" s="55"/>
      <c r="Y32" s="62">
        <f t="shared" si="1"/>
        <v>0</v>
      </c>
    </row>
    <row r="33" spans="1:25" s="23" customFormat="1" ht="72" customHeight="1" x14ac:dyDescent="0.3">
      <c r="A33" s="40">
        <v>7</v>
      </c>
      <c r="B33" s="41" t="s">
        <v>125</v>
      </c>
      <c r="C33" s="42">
        <f>SUM(C34:C83)</f>
        <v>0</v>
      </c>
      <c r="D33" s="42">
        <f t="shared" ref="D33:F33" si="13">SUM(D34:D83)</f>
        <v>252203600</v>
      </c>
      <c r="E33" s="42">
        <f t="shared" si="13"/>
        <v>252203600</v>
      </c>
      <c r="F33" s="42">
        <f t="shared" si="13"/>
        <v>0</v>
      </c>
      <c r="G33" s="43"/>
      <c r="H33" s="52">
        <f>SUM(H34:H83)</f>
        <v>50</v>
      </c>
      <c r="I33" s="52">
        <f t="shared" ref="I33:W33" si="14">SUM(I34:I83)</f>
        <v>244386600</v>
      </c>
      <c r="J33" s="52"/>
      <c r="K33" s="52"/>
      <c r="L33" s="52">
        <f t="shared" si="14"/>
        <v>0</v>
      </c>
      <c r="M33" s="52">
        <f t="shared" si="14"/>
        <v>0</v>
      </c>
      <c r="N33" s="52">
        <f t="shared" si="14"/>
        <v>0</v>
      </c>
      <c r="O33" s="52">
        <f t="shared" si="14"/>
        <v>7295000</v>
      </c>
      <c r="P33" s="52">
        <f t="shared" si="14"/>
        <v>0</v>
      </c>
      <c r="Q33" s="52">
        <f t="shared" si="14"/>
        <v>0</v>
      </c>
      <c r="R33" s="52">
        <f t="shared" si="14"/>
        <v>0</v>
      </c>
      <c r="S33" s="52">
        <f t="shared" si="14"/>
        <v>0</v>
      </c>
      <c r="T33" s="52">
        <f t="shared" si="14"/>
        <v>0</v>
      </c>
      <c r="U33" s="52">
        <f t="shared" si="14"/>
        <v>0</v>
      </c>
      <c r="V33" s="52">
        <f t="shared" si="14"/>
        <v>0</v>
      </c>
      <c r="W33" s="52">
        <f t="shared" si="14"/>
        <v>522000</v>
      </c>
      <c r="X33" s="58"/>
      <c r="Y33" s="62">
        <f t="shared" si="1"/>
        <v>0</v>
      </c>
    </row>
    <row r="34" spans="1:25" s="23" customFormat="1" ht="93.75" x14ac:dyDescent="0.3">
      <c r="A34" s="24"/>
      <c r="B34" s="25" t="s">
        <v>59</v>
      </c>
      <c r="C34" s="26"/>
      <c r="D34" s="26">
        <v>11500000</v>
      </c>
      <c r="E34" s="36">
        <v>11500000</v>
      </c>
      <c r="F34" s="26"/>
      <c r="G34" s="27"/>
      <c r="H34" s="27">
        <v>1</v>
      </c>
      <c r="I34" s="26">
        <f t="shared" ref="I34:I51" si="15">E34</f>
        <v>11500000</v>
      </c>
      <c r="J34" s="27">
        <v>2</v>
      </c>
      <c r="K34" s="27">
        <v>5</v>
      </c>
      <c r="L34" s="25" t="s">
        <v>139</v>
      </c>
      <c r="M34" s="55"/>
      <c r="N34" s="55"/>
      <c r="O34" s="55"/>
      <c r="P34" s="55"/>
      <c r="Q34" s="55"/>
      <c r="R34" s="55"/>
      <c r="S34" s="55"/>
      <c r="T34" s="55"/>
      <c r="U34" s="56"/>
      <c r="V34" s="56"/>
      <c r="W34" s="55"/>
      <c r="X34" s="55"/>
      <c r="Y34" s="62">
        <f t="shared" si="1"/>
        <v>0</v>
      </c>
    </row>
    <row r="35" spans="1:25" s="23" customFormat="1" ht="67.5" customHeight="1" x14ac:dyDescent="0.3">
      <c r="A35" s="24"/>
      <c r="B35" s="25" t="s">
        <v>60</v>
      </c>
      <c r="C35" s="26"/>
      <c r="D35" s="26">
        <v>8290000</v>
      </c>
      <c r="E35" s="36">
        <v>8290000</v>
      </c>
      <c r="F35" s="26"/>
      <c r="G35" s="27"/>
      <c r="H35" s="27">
        <v>1</v>
      </c>
      <c r="I35" s="26">
        <f t="shared" si="15"/>
        <v>8290000</v>
      </c>
      <c r="J35" s="27">
        <v>2</v>
      </c>
      <c r="K35" s="27">
        <v>5</v>
      </c>
      <c r="L35" s="25" t="s">
        <v>139</v>
      </c>
      <c r="M35" s="55"/>
      <c r="N35" s="55"/>
      <c r="O35" s="55"/>
      <c r="P35" s="55"/>
      <c r="Q35" s="55"/>
      <c r="R35" s="55"/>
      <c r="S35" s="55"/>
      <c r="T35" s="55"/>
      <c r="U35" s="56"/>
      <c r="V35" s="56"/>
      <c r="W35" s="55"/>
      <c r="X35" s="55"/>
      <c r="Y35" s="62">
        <f t="shared" si="1"/>
        <v>0</v>
      </c>
    </row>
    <row r="36" spans="1:25" s="23" customFormat="1" ht="87" customHeight="1" x14ac:dyDescent="0.3">
      <c r="A36" s="28"/>
      <c r="B36" s="25" t="s">
        <v>61</v>
      </c>
      <c r="C36" s="26"/>
      <c r="D36" s="26">
        <v>2400000</v>
      </c>
      <c r="E36" s="36">
        <v>2400000</v>
      </c>
      <c r="F36" s="30"/>
      <c r="G36" s="31"/>
      <c r="H36" s="27">
        <v>1</v>
      </c>
      <c r="I36" s="30">
        <f t="shared" si="15"/>
        <v>2400000</v>
      </c>
      <c r="J36" s="31">
        <v>2</v>
      </c>
      <c r="K36" s="31">
        <v>5</v>
      </c>
      <c r="L36" s="25" t="s">
        <v>139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62">
        <f t="shared" si="1"/>
        <v>0</v>
      </c>
    </row>
    <row r="37" spans="1:25" s="23" customFormat="1" ht="88.5" customHeight="1" x14ac:dyDescent="0.3">
      <c r="A37" s="24"/>
      <c r="B37" s="25" t="s">
        <v>62</v>
      </c>
      <c r="C37" s="26"/>
      <c r="D37" s="26">
        <v>8886000</v>
      </c>
      <c r="E37" s="36">
        <v>8886000</v>
      </c>
      <c r="F37" s="26"/>
      <c r="G37" s="27"/>
      <c r="H37" s="27">
        <v>1</v>
      </c>
      <c r="I37" s="26">
        <f t="shared" si="15"/>
        <v>8886000</v>
      </c>
      <c r="J37" s="27">
        <v>2</v>
      </c>
      <c r="K37" s="27">
        <v>5</v>
      </c>
      <c r="L37" s="25" t="s">
        <v>138</v>
      </c>
      <c r="M37" s="55"/>
      <c r="N37" s="55"/>
      <c r="O37" s="55"/>
      <c r="P37" s="55"/>
      <c r="Q37" s="55"/>
      <c r="R37" s="55"/>
      <c r="S37" s="55"/>
      <c r="T37" s="55"/>
      <c r="U37" s="56"/>
      <c r="V37" s="56"/>
      <c r="W37" s="55"/>
      <c r="X37" s="55"/>
      <c r="Y37" s="62">
        <f t="shared" si="1"/>
        <v>0</v>
      </c>
    </row>
    <row r="38" spans="1:25" s="23" customFormat="1" ht="75" x14ac:dyDescent="0.3">
      <c r="A38" s="24"/>
      <c r="B38" s="25" t="s">
        <v>63</v>
      </c>
      <c r="C38" s="26"/>
      <c r="D38" s="26">
        <v>5751000</v>
      </c>
      <c r="E38" s="36">
        <v>5751000</v>
      </c>
      <c r="F38" s="26"/>
      <c r="G38" s="27"/>
      <c r="H38" s="27">
        <v>1</v>
      </c>
      <c r="I38" s="26">
        <f t="shared" si="15"/>
        <v>5751000</v>
      </c>
      <c r="J38" s="27">
        <v>1</v>
      </c>
      <c r="K38" s="27">
        <v>5</v>
      </c>
      <c r="L38" s="25" t="s">
        <v>137</v>
      </c>
      <c r="M38" s="55"/>
      <c r="N38" s="55"/>
      <c r="O38" s="55"/>
      <c r="P38" s="55"/>
      <c r="Q38" s="55"/>
      <c r="R38" s="55"/>
      <c r="S38" s="55"/>
      <c r="T38" s="55"/>
      <c r="U38" s="56"/>
      <c r="V38" s="56"/>
      <c r="W38" s="55"/>
      <c r="X38" s="55"/>
      <c r="Y38" s="62">
        <f t="shared" si="1"/>
        <v>0</v>
      </c>
    </row>
    <row r="39" spans="1:25" s="23" customFormat="1" ht="87.75" customHeight="1" x14ac:dyDescent="0.3">
      <c r="A39" s="28"/>
      <c r="B39" s="25" t="s">
        <v>64</v>
      </c>
      <c r="C39" s="26"/>
      <c r="D39" s="26">
        <v>4091000</v>
      </c>
      <c r="E39" s="36">
        <v>4091000</v>
      </c>
      <c r="F39" s="30"/>
      <c r="G39" s="31"/>
      <c r="H39" s="27">
        <v>1</v>
      </c>
      <c r="I39" s="30">
        <f t="shared" si="15"/>
        <v>4091000</v>
      </c>
      <c r="J39" s="31">
        <v>1</v>
      </c>
      <c r="K39" s="31">
        <v>5</v>
      </c>
      <c r="L39" s="25" t="s">
        <v>137</v>
      </c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62">
        <f t="shared" si="1"/>
        <v>0</v>
      </c>
    </row>
    <row r="40" spans="1:25" s="23" customFormat="1" ht="93.75" x14ac:dyDescent="0.3">
      <c r="A40" s="24"/>
      <c r="B40" s="25" t="s">
        <v>65</v>
      </c>
      <c r="C40" s="26"/>
      <c r="D40" s="26">
        <v>3400000</v>
      </c>
      <c r="E40" s="36">
        <v>3400000</v>
      </c>
      <c r="F40" s="26"/>
      <c r="G40" s="27"/>
      <c r="H40" s="27">
        <v>1</v>
      </c>
      <c r="I40" s="26">
        <f t="shared" si="15"/>
        <v>3400000</v>
      </c>
      <c r="J40" s="27">
        <v>1</v>
      </c>
      <c r="K40" s="27">
        <v>5</v>
      </c>
      <c r="L40" s="25" t="s">
        <v>137</v>
      </c>
      <c r="M40" s="55"/>
      <c r="N40" s="55"/>
      <c r="O40" s="55"/>
      <c r="P40" s="55"/>
      <c r="Q40" s="55"/>
      <c r="R40" s="55"/>
      <c r="S40" s="55"/>
      <c r="T40" s="55"/>
      <c r="U40" s="56"/>
      <c r="V40" s="56"/>
      <c r="W40" s="55"/>
      <c r="X40" s="55"/>
      <c r="Y40" s="62">
        <f t="shared" si="1"/>
        <v>0</v>
      </c>
    </row>
    <row r="41" spans="1:25" s="23" customFormat="1" ht="64.5" customHeight="1" x14ac:dyDescent="0.3">
      <c r="A41" s="24"/>
      <c r="B41" s="25" t="s">
        <v>66</v>
      </c>
      <c r="C41" s="26"/>
      <c r="D41" s="26">
        <v>8400000</v>
      </c>
      <c r="E41" s="36">
        <v>8400000</v>
      </c>
      <c r="F41" s="26"/>
      <c r="G41" s="27"/>
      <c r="H41" s="27">
        <v>1</v>
      </c>
      <c r="I41" s="26">
        <f t="shared" si="15"/>
        <v>8400000</v>
      </c>
      <c r="J41" s="27">
        <v>1</v>
      </c>
      <c r="K41" s="27">
        <v>5</v>
      </c>
      <c r="L41" s="25" t="s">
        <v>152</v>
      </c>
      <c r="M41" s="55"/>
      <c r="N41" s="55"/>
      <c r="O41" s="55"/>
      <c r="P41" s="55"/>
      <c r="Q41" s="55"/>
      <c r="R41" s="55"/>
      <c r="S41" s="55"/>
      <c r="T41" s="55"/>
      <c r="U41" s="56"/>
      <c r="V41" s="56"/>
      <c r="W41" s="55"/>
      <c r="X41" s="55"/>
      <c r="Y41" s="62">
        <f t="shared" si="1"/>
        <v>0</v>
      </c>
    </row>
    <row r="42" spans="1:25" s="23" customFormat="1" ht="56.25" x14ac:dyDescent="0.3">
      <c r="A42" s="24"/>
      <c r="B42" s="25" t="s">
        <v>67</v>
      </c>
      <c r="C42" s="26"/>
      <c r="D42" s="26">
        <v>5980000</v>
      </c>
      <c r="E42" s="36">
        <v>5980000</v>
      </c>
      <c r="F42" s="26"/>
      <c r="G42" s="27"/>
      <c r="H42" s="27">
        <v>1</v>
      </c>
      <c r="I42" s="26">
        <f t="shared" si="15"/>
        <v>5980000</v>
      </c>
      <c r="J42" s="27">
        <v>1</v>
      </c>
      <c r="K42" s="27">
        <v>5</v>
      </c>
      <c r="L42" s="25" t="s">
        <v>137</v>
      </c>
      <c r="M42" s="55"/>
      <c r="N42" s="55"/>
      <c r="O42" s="55"/>
      <c r="P42" s="55"/>
      <c r="Q42" s="55"/>
      <c r="R42" s="55"/>
      <c r="S42" s="55"/>
      <c r="T42" s="55"/>
      <c r="U42" s="56"/>
      <c r="V42" s="56"/>
      <c r="W42" s="55"/>
      <c r="X42" s="55"/>
      <c r="Y42" s="62">
        <f t="shared" si="1"/>
        <v>0</v>
      </c>
    </row>
    <row r="43" spans="1:25" s="23" customFormat="1" ht="66.75" customHeight="1" x14ac:dyDescent="0.3">
      <c r="A43" s="28"/>
      <c r="B43" s="25" t="s">
        <v>68</v>
      </c>
      <c r="C43" s="26"/>
      <c r="D43" s="26">
        <v>5000000</v>
      </c>
      <c r="E43" s="36">
        <v>5000000</v>
      </c>
      <c r="F43" s="30"/>
      <c r="G43" s="31"/>
      <c r="H43" s="27">
        <v>1</v>
      </c>
      <c r="I43" s="26">
        <f t="shared" si="15"/>
        <v>5000000</v>
      </c>
      <c r="J43" s="27">
        <v>1</v>
      </c>
      <c r="K43" s="27">
        <v>5</v>
      </c>
      <c r="L43" s="25" t="s">
        <v>137</v>
      </c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62">
        <f t="shared" si="1"/>
        <v>0</v>
      </c>
    </row>
    <row r="44" spans="1:25" s="23" customFormat="1" ht="66.75" customHeight="1" x14ac:dyDescent="0.3">
      <c r="A44" s="24"/>
      <c r="B44" s="25" t="s">
        <v>69</v>
      </c>
      <c r="C44" s="26"/>
      <c r="D44" s="26">
        <v>1999800</v>
      </c>
      <c r="E44" s="36">
        <v>1999800</v>
      </c>
      <c r="F44" s="26"/>
      <c r="G44" s="27"/>
      <c r="H44" s="27">
        <v>1</v>
      </c>
      <c r="I44" s="26">
        <f t="shared" si="15"/>
        <v>1999800</v>
      </c>
      <c r="J44" s="27">
        <v>1</v>
      </c>
      <c r="K44" s="27">
        <v>5</v>
      </c>
      <c r="L44" s="25" t="s">
        <v>137</v>
      </c>
      <c r="M44" s="55"/>
      <c r="N44" s="55"/>
      <c r="O44" s="55"/>
      <c r="P44" s="55"/>
      <c r="Q44" s="55"/>
      <c r="R44" s="55"/>
      <c r="S44" s="55"/>
      <c r="T44" s="55"/>
      <c r="U44" s="56"/>
      <c r="V44" s="56"/>
      <c r="W44" s="55"/>
      <c r="X44" s="55"/>
      <c r="Y44" s="62">
        <f t="shared" si="1"/>
        <v>0</v>
      </c>
    </row>
    <row r="45" spans="1:25" s="23" customFormat="1" ht="56.25" x14ac:dyDescent="0.3">
      <c r="A45" s="24"/>
      <c r="B45" s="25" t="s">
        <v>70</v>
      </c>
      <c r="C45" s="26"/>
      <c r="D45" s="26">
        <v>1984800</v>
      </c>
      <c r="E45" s="36">
        <v>1984800</v>
      </c>
      <c r="F45" s="26"/>
      <c r="G45" s="27"/>
      <c r="H45" s="27">
        <v>1</v>
      </c>
      <c r="I45" s="26">
        <f t="shared" si="15"/>
        <v>1984800</v>
      </c>
      <c r="J45" s="27">
        <v>1</v>
      </c>
      <c r="K45" s="27">
        <v>5</v>
      </c>
      <c r="L45" s="25" t="s">
        <v>137</v>
      </c>
      <c r="M45" s="55"/>
      <c r="N45" s="55"/>
      <c r="O45" s="55"/>
      <c r="P45" s="55"/>
      <c r="Q45" s="55"/>
      <c r="R45" s="55"/>
      <c r="S45" s="55"/>
      <c r="T45" s="55"/>
      <c r="U45" s="56"/>
      <c r="V45" s="56"/>
      <c r="W45" s="55"/>
      <c r="X45" s="55"/>
      <c r="Y45" s="62">
        <f t="shared" si="1"/>
        <v>0</v>
      </c>
    </row>
    <row r="46" spans="1:25" s="23" customFormat="1" ht="65.25" customHeight="1" x14ac:dyDescent="0.3">
      <c r="A46" s="28"/>
      <c r="B46" s="25" t="s">
        <v>71</v>
      </c>
      <c r="C46" s="26"/>
      <c r="D46" s="26">
        <v>1992000</v>
      </c>
      <c r="E46" s="36">
        <v>1992000</v>
      </c>
      <c r="F46" s="30"/>
      <c r="G46" s="31"/>
      <c r="H46" s="27">
        <v>1</v>
      </c>
      <c r="I46" s="26">
        <f t="shared" si="15"/>
        <v>1992000</v>
      </c>
      <c r="J46" s="31">
        <v>2</v>
      </c>
      <c r="K46" s="31">
        <v>5</v>
      </c>
      <c r="L46" s="25" t="s">
        <v>147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62">
        <f t="shared" si="1"/>
        <v>0</v>
      </c>
    </row>
    <row r="47" spans="1:25" s="23" customFormat="1" ht="56.25" x14ac:dyDescent="0.3">
      <c r="A47" s="24"/>
      <c r="B47" s="25" t="s">
        <v>72</v>
      </c>
      <c r="C47" s="26"/>
      <c r="D47" s="26">
        <v>1965000</v>
      </c>
      <c r="E47" s="36">
        <v>1965000</v>
      </c>
      <c r="F47" s="26"/>
      <c r="G47" s="27"/>
      <c r="H47" s="27">
        <v>1</v>
      </c>
      <c r="I47" s="26">
        <f t="shared" si="15"/>
        <v>1965000</v>
      </c>
      <c r="J47" s="27">
        <v>2</v>
      </c>
      <c r="K47" s="27">
        <v>5</v>
      </c>
      <c r="L47" s="25" t="s">
        <v>147</v>
      </c>
      <c r="M47" s="55"/>
      <c r="N47" s="55"/>
      <c r="O47" s="55"/>
      <c r="P47" s="55"/>
      <c r="Q47" s="55"/>
      <c r="R47" s="55"/>
      <c r="S47" s="55"/>
      <c r="T47" s="55"/>
      <c r="U47" s="56"/>
      <c r="V47" s="56"/>
      <c r="W47" s="55"/>
      <c r="X47" s="55"/>
      <c r="Y47" s="62">
        <f t="shared" si="1"/>
        <v>0</v>
      </c>
    </row>
    <row r="48" spans="1:25" s="23" customFormat="1" ht="68.25" customHeight="1" x14ac:dyDescent="0.3">
      <c r="A48" s="24"/>
      <c r="B48" s="25" t="s">
        <v>73</v>
      </c>
      <c r="C48" s="26"/>
      <c r="D48" s="26">
        <v>1262000</v>
      </c>
      <c r="E48" s="36">
        <v>1262000</v>
      </c>
      <c r="F48" s="26"/>
      <c r="G48" s="27"/>
      <c r="H48" s="27">
        <v>1</v>
      </c>
      <c r="I48" s="26">
        <f t="shared" si="15"/>
        <v>1262000</v>
      </c>
      <c r="J48" s="27">
        <v>2</v>
      </c>
      <c r="K48" s="27">
        <v>5</v>
      </c>
      <c r="L48" s="25" t="s">
        <v>147</v>
      </c>
      <c r="M48" s="55"/>
      <c r="N48" s="55"/>
      <c r="O48" s="55"/>
      <c r="P48" s="55"/>
      <c r="Q48" s="55"/>
      <c r="R48" s="55"/>
      <c r="S48" s="55"/>
      <c r="T48" s="55"/>
      <c r="U48" s="56"/>
      <c r="V48" s="56"/>
      <c r="W48" s="55"/>
      <c r="X48" s="55"/>
      <c r="Y48" s="62">
        <f t="shared" si="1"/>
        <v>0</v>
      </c>
    </row>
    <row r="49" spans="1:25" s="23" customFormat="1" ht="56.25" x14ac:dyDescent="0.3">
      <c r="A49" s="24"/>
      <c r="B49" s="25" t="s">
        <v>74</v>
      </c>
      <c r="C49" s="26"/>
      <c r="D49" s="26">
        <v>14186000</v>
      </c>
      <c r="E49" s="36">
        <v>14186000</v>
      </c>
      <c r="F49" s="26"/>
      <c r="G49" s="27"/>
      <c r="H49" s="27">
        <v>1</v>
      </c>
      <c r="I49" s="26">
        <f t="shared" si="15"/>
        <v>14186000</v>
      </c>
      <c r="J49" s="27">
        <v>1</v>
      </c>
      <c r="K49" s="27">
        <v>5</v>
      </c>
      <c r="L49" s="25" t="s">
        <v>137</v>
      </c>
      <c r="M49" s="55"/>
      <c r="N49" s="55"/>
      <c r="O49" s="55"/>
      <c r="P49" s="55"/>
      <c r="Q49" s="55"/>
      <c r="R49" s="55"/>
      <c r="S49" s="55"/>
      <c r="T49" s="55"/>
      <c r="U49" s="56"/>
      <c r="V49" s="56"/>
      <c r="W49" s="55"/>
      <c r="X49" s="55"/>
      <c r="Y49" s="62">
        <f t="shared" si="1"/>
        <v>0</v>
      </c>
    </row>
    <row r="50" spans="1:25" s="23" customFormat="1" ht="72" customHeight="1" x14ac:dyDescent="0.3">
      <c r="A50" s="28"/>
      <c r="B50" s="25" t="s">
        <v>75</v>
      </c>
      <c r="C50" s="26"/>
      <c r="D50" s="26">
        <v>6964000</v>
      </c>
      <c r="E50" s="36">
        <v>6964000</v>
      </c>
      <c r="F50" s="30"/>
      <c r="G50" s="31"/>
      <c r="H50" s="27">
        <v>1</v>
      </c>
      <c r="I50" s="26">
        <f t="shared" si="15"/>
        <v>6964000</v>
      </c>
      <c r="J50" s="31">
        <v>1</v>
      </c>
      <c r="K50" s="31">
        <v>5</v>
      </c>
      <c r="L50" s="25" t="s">
        <v>137</v>
      </c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62">
        <f t="shared" si="1"/>
        <v>0</v>
      </c>
    </row>
    <row r="51" spans="1:25" s="23" customFormat="1" ht="72" customHeight="1" x14ac:dyDescent="0.3">
      <c r="A51" s="24"/>
      <c r="B51" s="25" t="s">
        <v>76</v>
      </c>
      <c r="C51" s="26"/>
      <c r="D51" s="26">
        <v>4504000</v>
      </c>
      <c r="E51" s="36">
        <v>4504000</v>
      </c>
      <c r="F51" s="26"/>
      <c r="G51" s="27"/>
      <c r="H51" s="27">
        <v>1</v>
      </c>
      <c r="I51" s="26">
        <f t="shared" si="15"/>
        <v>4504000</v>
      </c>
      <c r="J51" s="27">
        <v>2</v>
      </c>
      <c r="K51" s="27">
        <v>2</v>
      </c>
      <c r="L51" s="25" t="s">
        <v>148</v>
      </c>
      <c r="M51" s="55"/>
      <c r="N51" s="55"/>
      <c r="O51" s="55"/>
      <c r="P51" s="55"/>
      <c r="Q51" s="55"/>
      <c r="R51" s="55"/>
      <c r="S51" s="55"/>
      <c r="T51" s="55"/>
      <c r="U51" s="56"/>
      <c r="V51" s="56"/>
      <c r="W51" s="55"/>
      <c r="X51" s="55"/>
      <c r="Y51" s="62">
        <f t="shared" si="1"/>
        <v>0</v>
      </c>
    </row>
    <row r="52" spans="1:25" s="23" customFormat="1" ht="75" x14ac:dyDescent="0.3">
      <c r="A52" s="24"/>
      <c r="B52" s="25" t="s">
        <v>77</v>
      </c>
      <c r="C52" s="26"/>
      <c r="D52" s="26">
        <v>8749000</v>
      </c>
      <c r="E52" s="36">
        <v>8749000</v>
      </c>
      <c r="F52" s="26"/>
      <c r="G52" s="27"/>
      <c r="H52" s="27">
        <v>1</v>
      </c>
      <c r="I52" s="26">
        <f>E52</f>
        <v>8749000</v>
      </c>
      <c r="J52" s="27">
        <v>1</v>
      </c>
      <c r="K52" s="27">
        <v>5</v>
      </c>
      <c r="L52" s="25" t="s">
        <v>137</v>
      </c>
      <c r="M52" s="55"/>
      <c r="N52" s="55"/>
      <c r="O52" s="55"/>
      <c r="P52" s="55"/>
      <c r="Q52" s="55"/>
      <c r="R52" s="55"/>
      <c r="S52" s="55"/>
      <c r="T52" s="55"/>
      <c r="U52" s="56"/>
      <c r="V52" s="56"/>
      <c r="W52" s="55"/>
      <c r="X52" s="55"/>
      <c r="Y52" s="62">
        <f t="shared" si="1"/>
        <v>0</v>
      </c>
    </row>
    <row r="53" spans="1:25" s="23" customFormat="1" ht="92.25" customHeight="1" x14ac:dyDescent="0.3">
      <c r="A53" s="28"/>
      <c r="B53" s="25" t="s">
        <v>78</v>
      </c>
      <c r="C53" s="26"/>
      <c r="D53" s="26">
        <v>3080000</v>
      </c>
      <c r="E53" s="36">
        <v>3080000</v>
      </c>
      <c r="F53" s="30"/>
      <c r="G53" s="31"/>
      <c r="H53" s="27">
        <v>1</v>
      </c>
      <c r="I53" s="30">
        <f>E53</f>
        <v>3080000</v>
      </c>
      <c r="J53" s="31">
        <v>1</v>
      </c>
      <c r="K53" s="31">
        <v>5</v>
      </c>
      <c r="L53" s="25" t="s">
        <v>143</v>
      </c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62">
        <f t="shared" si="1"/>
        <v>0</v>
      </c>
    </row>
    <row r="54" spans="1:25" s="23" customFormat="1" ht="56.25" x14ac:dyDescent="0.3">
      <c r="A54" s="24"/>
      <c r="B54" s="25" t="s">
        <v>79</v>
      </c>
      <c r="C54" s="26"/>
      <c r="D54" s="26">
        <v>1827000</v>
      </c>
      <c r="E54" s="36">
        <v>1827000</v>
      </c>
      <c r="F54" s="26"/>
      <c r="G54" s="27"/>
      <c r="H54" s="27">
        <v>1</v>
      </c>
      <c r="I54" s="26"/>
      <c r="J54" s="27" t="s">
        <v>4</v>
      </c>
      <c r="K54" s="27"/>
      <c r="L54" s="25" t="s">
        <v>144</v>
      </c>
      <c r="M54" s="55"/>
      <c r="N54" s="55"/>
      <c r="O54" s="55">
        <v>1820000</v>
      </c>
      <c r="P54" s="55"/>
      <c r="Q54" s="55"/>
      <c r="R54" s="55"/>
      <c r="S54" s="55"/>
      <c r="T54" s="55"/>
      <c r="U54" s="56"/>
      <c r="V54" s="56"/>
      <c r="W54" s="55">
        <f>E54-O54</f>
        <v>7000</v>
      </c>
      <c r="X54" s="55"/>
      <c r="Y54" s="62">
        <f t="shared" si="1"/>
        <v>0</v>
      </c>
    </row>
    <row r="55" spans="1:25" s="23" customFormat="1" ht="94.5" customHeight="1" x14ac:dyDescent="0.3">
      <c r="A55" s="24"/>
      <c r="B55" s="25" t="s">
        <v>80</v>
      </c>
      <c r="C55" s="26"/>
      <c r="D55" s="26">
        <v>1674000</v>
      </c>
      <c r="E55" s="36">
        <v>1674000</v>
      </c>
      <c r="F55" s="26"/>
      <c r="G55" s="27"/>
      <c r="H55" s="27">
        <v>1</v>
      </c>
      <c r="I55" s="26"/>
      <c r="J55" s="27" t="s">
        <v>4</v>
      </c>
      <c r="K55" s="27"/>
      <c r="L55" s="25" t="s">
        <v>144</v>
      </c>
      <c r="M55" s="55"/>
      <c r="N55" s="55"/>
      <c r="O55" s="55">
        <v>1669000</v>
      </c>
      <c r="P55" s="55"/>
      <c r="Q55" s="55"/>
      <c r="R55" s="55"/>
      <c r="S55" s="55"/>
      <c r="T55" s="55"/>
      <c r="U55" s="56"/>
      <c r="V55" s="56"/>
      <c r="W55" s="55">
        <f>E55-O55</f>
        <v>5000</v>
      </c>
      <c r="X55" s="55"/>
      <c r="Y55" s="62">
        <f t="shared" si="1"/>
        <v>0</v>
      </c>
    </row>
    <row r="56" spans="1:25" s="23" customFormat="1" ht="56.25" x14ac:dyDescent="0.3">
      <c r="A56" s="24"/>
      <c r="B56" s="25" t="s">
        <v>81</v>
      </c>
      <c r="C56" s="26"/>
      <c r="D56" s="26">
        <v>14223000</v>
      </c>
      <c r="E56" s="36">
        <v>14223000</v>
      </c>
      <c r="F56" s="26"/>
      <c r="G56" s="27"/>
      <c r="H56" s="27">
        <v>1</v>
      </c>
      <c r="I56" s="26">
        <f>E56</f>
        <v>14223000</v>
      </c>
      <c r="J56" s="27">
        <v>2</v>
      </c>
      <c r="K56" s="27">
        <v>5</v>
      </c>
      <c r="L56" s="25" t="s">
        <v>138</v>
      </c>
      <c r="M56" s="55"/>
      <c r="N56" s="55"/>
      <c r="O56" s="55"/>
      <c r="P56" s="55"/>
      <c r="Q56" s="55"/>
      <c r="R56" s="55"/>
      <c r="S56" s="55"/>
      <c r="T56" s="55"/>
      <c r="U56" s="56"/>
      <c r="V56" s="56"/>
      <c r="W56" s="55"/>
      <c r="X56" s="55"/>
      <c r="Y56" s="62">
        <f t="shared" si="1"/>
        <v>0</v>
      </c>
    </row>
    <row r="57" spans="1:25" s="23" customFormat="1" ht="87.75" customHeight="1" x14ac:dyDescent="0.3">
      <c r="A57" s="28"/>
      <c r="B57" s="25" t="s">
        <v>82</v>
      </c>
      <c r="C57" s="26"/>
      <c r="D57" s="26">
        <v>2681000</v>
      </c>
      <c r="E57" s="36">
        <v>2681000</v>
      </c>
      <c r="F57" s="30"/>
      <c r="G57" s="31"/>
      <c r="H57" s="27">
        <v>1</v>
      </c>
      <c r="I57" s="30"/>
      <c r="J57" s="27" t="s">
        <v>4</v>
      </c>
      <c r="K57" s="31"/>
      <c r="L57" s="25" t="s">
        <v>144</v>
      </c>
      <c r="M57" s="57"/>
      <c r="N57" s="57"/>
      <c r="O57" s="57">
        <v>2476000</v>
      </c>
      <c r="P57" s="57"/>
      <c r="Q57" s="57"/>
      <c r="R57" s="57"/>
      <c r="S57" s="57"/>
      <c r="T57" s="57"/>
      <c r="U57" s="57"/>
      <c r="V57" s="57"/>
      <c r="W57" s="57">
        <f>E57-O57</f>
        <v>205000</v>
      </c>
      <c r="X57" s="57"/>
      <c r="Y57" s="62">
        <f t="shared" si="1"/>
        <v>0</v>
      </c>
    </row>
    <row r="58" spans="1:25" s="23" customFormat="1" ht="72.75" customHeight="1" x14ac:dyDescent="0.3">
      <c r="A58" s="24"/>
      <c r="B58" s="25" t="s">
        <v>129</v>
      </c>
      <c r="C58" s="26"/>
      <c r="D58" s="26">
        <v>1635000</v>
      </c>
      <c r="E58" s="36">
        <v>1635000</v>
      </c>
      <c r="F58" s="26"/>
      <c r="G58" s="27"/>
      <c r="H58" s="27">
        <v>1</v>
      </c>
      <c r="I58" s="26"/>
      <c r="J58" s="27" t="s">
        <v>4</v>
      </c>
      <c r="K58" s="27"/>
      <c r="L58" s="25" t="s">
        <v>144</v>
      </c>
      <c r="M58" s="55"/>
      <c r="N58" s="55"/>
      <c r="O58" s="55">
        <v>1330000</v>
      </c>
      <c r="P58" s="55"/>
      <c r="Q58" s="55"/>
      <c r="R58" s="55"/>
      <c r="S58" s="55"/>
      <c r="T58" s="55"/>
      <c r="U58" s="56"/>
      <c r="V58" s="56"/>
      <c r="W58" s="55">
        <f>E58-O58</f>
        <v>305000</v>
      </c>
      <c r="X58" s="55"/>
      <c r="Y58" s="62">
        <f t="shared" si="1"/>
        <v>0</v>
      </c>
    </row>
    <row r="59" spans="1:25" s="23" customFormat="1" ht="93.75" x14ac:dyDescent="0.3">
      <c r="A59" s="24"/>
      <c r="B59" s="25" t="s">
        <v>128</v>
      </c>
      <c r="C59" s="26"/>
      <c r="D59" s="26">
        <v>1310000</v>
      </c>
      <c r="E59" s="36">
        <v>1310000</v>
      </c>
      <c r="F59" s="26"/>
      <c r="G59" s="27"/>
      <c r="H59" s="27">
        <v>1</v>
      </c>
      <c r="I59" s="26">
        <f t="shared" ref="I59:I82" si="16">E59</f>
        <v>1310000</v>
      </c>
      <c r="J59" s="27">
        <v>1</v>
      </c>
      <c r="K59" s="27">
        <v>5</v>
      </c>
      <c r="L59" s="25" t="s">
        <v>143</v>
      </c>
      <c r="M59" s="55"/>
      <c r="N59" s="55"/>
      <c r="O59" s="55"/>
      <c r="P59" s="55"/>
      <c r="Q59" s="55"/>
      <c r="R59" s="55"/>
      <c r="S59" s="55"/>
      <c r="T59" s="55"/>
      <c r="U59" s="56"/>
      <c r="V59" s="56"/>
      <c r="W59" s="55"/>
      <c r="X59" s="55"/>
      <c r="Y59" s="62">
        <f t="shared" si="1"/>
        <v>0</v>
      </c>
    </row>
    <row r="60" spans="1:25" s="23" customFormat="1" ht="93.75" customHeight="1" x14ac:dyDescent="0.3">
      <c r="A60" s="28"/>
      <c r="B60" s="25" t="s">
        <v>83</v>
      </c>
      <c r="C60" s="26"/>
      <c r="D60" s="26">
        <v>4549000</v>
      </c>
      <c r="E60" s="36">
        <v>4549000</v>
      </c>
      <c r="F60" s="30"/>
      <c r="G60" s="31"/>
      <c r="H60" s="27">
        <v>1</v>
      </c>
      <c r="I60" s="30">
        <f t="shared" si="16"/>
        <v>4549000</v>
      </c>
      <c r="J60" s="31">
        <v>1</v>
      </c>
      <c r="K60" s="31">
        <v>5</v>
      </c>
      <c r="L60" s="29" t="s">
        <v>147</v>
      </c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62">
        <f t="shared" si="1"/>
        <v>0</v>
      </c>
    </row>
    <row r="61" spans="1:25" s="23" customFormat="1" ht="75" x14ac:dyDescent="0.3">
      <c r="A61" s="24"/>
      <c r="B61" s="25" t="s">
        <v>84</v>
      </c>
      <c r="C61" s="26"/>
      <c r="D61" s="26">
        <v>2160000</v>
      </c>
      <c r="E61" s="36">
        <v>2160000</v>
      </c>
      <c r="F61" s="26"/>
      <c r="G61" s="27"/>
      <c r="H61" s="27">
        <v>1</v>
      </c>
      <c r="I61" s="26">
        <f t="shared" si="16"/>
        <v>2160000</v>
      </c>
      <c r="J61" s="27">
        <v>1</v>
      </c>
      <c r="K61" s="27">
        <v>5</v>
      </c>
      <c r="L61" s="25" t="s">
        <v>138</v>
      </c>
      <c r="M61" s="55"/>
      <c r="N61" s="55"/>
      <c r="O61" s="55"/>
      <c r="P61" s="55"/>
      <c r="Q61" s="55"/>
      <c r="R61" s="55"/>
      <c r="S61" s="55"/>
      <c r="T61" s="55"/>
      <c r="U61" s="56"/>
      <c r="V61" s="56"/>
      <c r="W61" s="55"/>
      <c r="X61" s="55"/>
      <c r="Y61" s="62">
        <f t="shared" si="1"/>
        <v>0</v>
      </c>
    </row>
    <row r="62" spans="1:25" s="23" customFormat="1" ht="114.75" customHeight="1" x14ac:dyDescent="0.3">
      <c r="A62" s="24"/>
      <c r="B62" s="25" t="s">
        <v>85</v>
      </c>
      <c r="C62" s="26"/>
      <c r="D62" s="26">
        <v>2167000</v>
      </c>
      <c r="E62" s="36">
        <v>2167000</v>
      </c>
      <c r="F62" s="26"/>
      <c r="G62" s="27"/>
      <c r="H62" s="27">
        <v>1</v>
      </c>
      <c r="I62" s="26">
        <f t="shared" si="16"/>
        <v>2167000</v>
      </c>
      <c r="J62" s="27">
        <v>2</v>
      </c>
      <c r="K62" s="27">
        <v>5</v>
      </c>
      <c r="L62" s="25" t="s">
        <v>148</v>
      </c>
      <c r="M62" s="55"/>
      <c r="N62" s="55"/>
      <c r="O62" s="55"/>
      <c r="P62" s="55"/>
      <c r="Q62" s="55"/>
      <c r="R62" s="55"/>
      <c r="S62" s="55"/>
      <c r="T62" s="55"/>
      <c r="U62" s="56"/>
      <c r="V62" s="56"/>
      <c r="W62" s="55"/>
      <c r="X62" s="55"/>
      <c r="Y62" s="62">
        <f t="shared" si="1"/>
        <v>0</v>
      </c>
    </row>
    <row r="63" spans="1:25" s="23" customFormat="1" ht="75" x14ac:dyDescent="0.3">
      <c r="A63" s="24"/>
      <c r="B63" s="25" t="s">
        <v>86</v>
      </c>
      <c r="C63" s="26"/>
      <c r="D63" s="26">
        <v>1442000</v>
      </c>
      <c r="E63" s="36">
        <v>1442000</v>
      </c>
      <c r="F63" s="26"/>
      <c r="G63" s="27"/>
      <c r="H63" s="27">
        <v>1</v>
      </c>
      <c r="I63" s="26">
        <f t="shared" si="16"/>
        <v>1442000</v>
      </c>
      <c r="J63" s="27">
        <v>1</v>
      </c>
      <c r="K63" s="27">
        <v>5</v>
      </c>
      <c r="L63" s="25" t="s">
        <v>137</v>
      </c>
      <c r="M63" s="55"/>
      <c r="N63" s="55"/>
      <c r="O63" s="55"/>
      <c r="P63" s="55"/>
      <c r="Q63" s="55"/>
      <c r="R63" s="55"/>
      <c r="S63" s="55"/>
      <c r="T63" s="55"/>
      <c r="U63" s="56"/>
      <c r="V63" s="56"/>
      <c r="W63" s="55"/>
      <c r="X63" s="55"/>
      <c r="Y63" s="62">
        <f t="shared" si="1"/>
        <v>0</v>
      </c>
    </row>
    <row r="64" spans="1:25" s="23" customFormat="1" ht="56.25" x14ac:dyDescent="0.3">
      <c r="A64" s="24"/>
      <c r="B64" s="25" t="s">
        <v>87</v>
      </c>
      <c r="C64" s="26"/>
      <c r="D64" s="26">
        <v>7012000</v>
      </c>
      <c r="E64" s="36">
        <v>7012000</v>
      </c>
      <c r="F64" s="26"/>
      <c r="G64" s="27"/>
      <c r="H64" s="27">
        <v>1</v>
      </c>
      <c r="I64" s="26">
        <f t="shared" si="16"/>
        <v>7012000</v>
      </c>
      <c r="J64" s="27">
        <v>2</v>
      </c>
      <c r="K64" s="27">
        <v>5</v>
      </c>
      <c r="L64" s="25" t="s">
        <v>147</v>
      </c>
      <c r="M64" s="55"/>
      <c r="N64" s="55"/>
      <c r="O64" s="55"/>
      <c r="P64" s="55"/>
      <c r="Q64" s="55"/>
      <c r="R64" s="55"/>
      <c r="S64" s="55"/>
      <c r="T64" s="55"/>
      <c r="U64" s="56"/>
      <c r="V64" s="56"/>
      <c r="W64" s="55"/>
      <c r="X64" s="55"/>
      <c r="Y64" s="62">
        <f t="shared" si="1"/>
        <v>0</v>
      </c>
    </row>
    <row r="65" spans="1:25" s="23" customFormat="1" ht="66" customHeight="1" x14ac:dyDescent="0.3">
      <c r="A65" s="28"/>
      <c r="B65" s="25" t="s">
        <v>88</v>
      </c>
      <c r="C65" s="26"/>
      <c r="D65" s="26">
        <v>1612000</v>
      </c>
      <c r="E65" s="36">
        <v>1612000</v>
      </c>
      <c r="F65" s="30"/>
      <c r="G65" s="31"/>
      <c r="H65" s="27">
        <v>1</v>
      </c>
      <c r="I65" s="30">
        <f t="shared" si="16"/>
        <v>1612000</v>
      </c>
      <c r="J65" s="31">
        <v>2</v>
      </c>
      <c r="K65" s="31">
        <v>5</v>
      </c>
      <c r="L65" s="25" t="s">
        <v>147</v>
      </c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62">
        <f t="shared" si="1"/>
        <v>0</v>
      </c>
    </row>
    <row r="66" spans="1:25" s="23" customFormat="1" ht="66" customHeight="1" x14ac:dyDescent="0.3">
      <c r="A66" s="24"/>
      <c r="B66" s="25" t="s">
        <v>89</v>
      </c>
      <c r="C66" s="26"/>
      <c r="D66" s="26">
        <v>13000000</v>
      </c>
      <c r="E66" s="36">
        <v>13000000</v>
      </c>
      <c r="F66" s="26"/>
      <c r="G66" s="27"/>
      <c r="H66" s="27">
        <v>1</v>
      </c>
      <c r="I66" s="26">
        <f t="shared" si="16"/>
        <v>13000000</v>
      </c>
      <c r="J66" s="27">
        <v>1</v>
      </c>
      <c r="K66" s="27">
        <v>5</v>
      </c>
      <c r="L66" s="25" t="s">
        <v>137</v>
      </c>
      <c r="M66" s="55"/>
      <c r="N66" s="55"/>
      <c r="O66" s="55"/>
      <c r="P66" s="55"/>
      <c r="Q66" s="55"/>
      <c r="R66" s="55"/>
      <c r="S66" s="55"/>
      <c r="T66" s="55"/>
      <c r="U66" s="56"/>
      <c r="V66" s="56"/>
      <c r="W66" s="55"/>
      <c r="X66" s="55"/>
      <c r="Y66" s="62">
        <f t="shared" si="1"/>
        <v>0</v>
      </c>
    </row>
    <row r="67" spans="1:25" s="23" customFormat="1" ht="75" x14ac:dyDescent="0.3">
      <c r="A67" s="24"/>
      <c r="B67" s="25" t="s">
        <v>90</v>
      </c>
      <c r="C67" s="26"/>
      <c r="D67" s="26">
        <v>7148000</v>
      </c>
      <c r="E67" s="36">
        <v>7148000</v>
      </c>
      <c r="F67" s="26"/>
      <c r="G67" s="27"/>
      <c r="H67" s="27">
        <v>1</v>
      </c>
      <c r="I67" s="26">
        <f t="shared" si="16"/>
        <v>7148000</v>
      </c>
      <c r="J67" s="27">
        <v>1</v>
      </c>
      <c r="K67" s="27">
        <v>5</v>
      </c>
      <c r="L67" s="25" t="s">
        <v>137</v>
      </c>
      <c r="M67" s="55"/>
      <c r="N67" s="55"/>
      <c r="O67" s="55"/>
      <c r="P67" s="55"/>
      <c r="Q67" s="55"/>
      <c r="R67" s="55"/>
      <c r="S67" s="55"/>
      <c r="T67" s="55"/>
      <c r="U67" s="56"/>
      <c r="V67" s="56"/>
      <c r="W67" s="55"/>
      <c r="X67" s="55"/>
      <c r="Y67" s="62">
        <f t="shared" si="1"/>
        <v>0</v>
      </c>
    </row>
    <row r="68" spans="1:25" s="23" customFormat="1" ht="93" customHeight="1" x14ac:dyDescent="0.3">
      <c r="A68" s="28"/>
      <c r="B68" s="25" t="s">
        <v>91</v>
      </c>
      <c r="C68" s="26"/>
      <c r="D68" s="26">
        <v>7210000</v>
      </c>
      <c r="E68" s="36">
        <v>7210000</v>
      </c>
      <c r="F68" s="30"/>
      <c r="G68" s="31"/>
      <c r="H68" s="27">
        <v>1</v>
      </c>
      <c r="I68" s="30">
        <f t="shared" si="16"/>
        <v>7210000</v>
      </c>
      <c r="J68" s="31">
        <v>1</v>
      </c>
      <c r="K68" s="31">
        <v>5</v>
      </c>
      <c r="L68" s="25" t="s">
        <v>137</v>
      </c>
      <c r="M68" s="57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62">
        <f t="shared" si="1"/>
        <v>0</v>
      </c>
    </row>
    <row r="69" spans="1:25" s="23" customFormat="1" ht="50.25" customHeight="1" x14ac:dyDescent="0.3">
      <c r="A69" s="24"/>
      <c r="B69" s="25" t="s">
        <v>92</v>
      </c>
      <c r="C69" s="26"/>
      <c r="D69" s="26">
        <v>1530000</v>
      </c>
      <c r="E69" s="36">
        <v>1530000</v>
      </c>
      <c r="F69" s="26"/>
      <c r="G69" s="27"/>
      <c r="H69" s="27">
        <v>1</v>
      </c>
      <c r="I69" s="26">
        <f t="shared" si="16"/>
        <v>1530000</v>
      </c>
      <c r="J69" s="27">
        <v>1</v>
      </c>
      <c r="K69" s="27">
        <v>5</v>
      </c>
      <c r="L69" s="25" t="s">
        <v>147</v>
      </c>
      <c r="M69" s="55"/>
      <c r="N69" s="55"/>
      <c r="O69" s="55"/>
      <c r="P69" s="55"/>
      <c r="Q69" s="55"/>
      <c r="R69" s="55"/>
      <c r="S69" s="55"/>
      <c r="T69" s="55"/>
      <c r="U69" s="56"/>
      <c r="V69" s="56"/>
      <c r="W69" s="55"/>
      <c r="X69" s="55"/>
      <c r="Y69" s="62">
        <f t="shared" si="1"/>
        <v>0</v>
      </c>
    </row>
    <row r="70" spans="1:25" s="23" customFormat="1" ht="68.25" customHeight="1" x14ac:dyDescent="0.3">
      <c r="A70" s="24"/>
      <c r="B70" s="25" t="s">
        <v>93</v>
      </c>
      <c r="C70" s="26"/>
      <c r="D70" s="26">
        <v>5556000</v>
      </c>
      <c r="E70" s="36">
        <v>5556000</v>
      </c>
      <c r="F70" s="26"/>
      <c r="G70" s="27"/>
      <c r="H70" s="27">
        <v>1</v>
      </c>
      <c r="I70" s="26">
        <f t="shared" si="16"/>
        <v>5556000</v>
      </c>
      <c r="J70" s="27">
        <v>1</v>
      </c>
      <c r="K70" s="27">
        <v>5</v>
      </c>
      <c r="L70" s="25" t="s">
        <v>147</v>
      </c>
      <c r="M70" s="55"/>
      <c r="N70" s="55"/>
      <c r="O70" s="55"/>
      <c r="P70" s="55"/>
      <c r="Q70" s="55"/>
      <c r="R70" s="55"/>
      <c r="S70" s="55"/>
      <c r="T70" s="55"/>
      <c r="U70" s="56"/>
      <c r="V70" s="56"/>
      <c r="W70" s="55"/>
      <c r="X70" s="55"/>
      <c r="Y70" s="62">
        <f t="shared" si="1"/>
        <v>0</v>
      </c>
    </row>
    <row r="71" spans="1:25" s="23" customFormat="1" ht="91.5" customHeight="1" x14ac:dyDescent="0.3">
      <c r="A71" s="24"/>
      <c r="B71" s="25" t="s">
        <v>94</v>
      </c>
      <c r="C71" s="26"/>
      <c r="D71" s="26">
        <v>1859000</v>
      </c>
      <c r="E71" s="36">
        <v>1859000</v>
      </c>
      <c r="F71" s="26"/>
      <c r="G71" s="27"/>
      <c r="H71" s="27">
        <v>1</v>
      </c>
      <c r="I71" s="26">
        <f t="shared" si="16"/>
        <v>1859000</v>
      </c>
      <c r="J71" s="27">
        <v>1</v>
      </c>
      <c r="K71" s="27">
        <v>5</v>
      </c>
      <c r="L71" s="25" t="s">
        <v>137</v>
      </c>
      <c r="M71" s="55"/>
      <c r="N71" s="55"/>
      <c r="O71" s="55"/>
      <c r="P71" s="55"/>
      <c r="Q71" s="55"/>
      <c r="R71" s="55"/>
      <c r="S71" s="55"/>
      <c r="T71" s="55"/>
      <c r="U71" s="56"/>
      <c r="V71" s="56"/>
      <c r="W71" s="55"/>
      <c r="X71" s="55"/>
      <c r="Y71" s="62">
        <f t="shared" si="1"/>
        <v>0</v>
      </c>
    </row>
    <row r="72" spans="1:25" s="23" customFormat="1" ht="71.25" customHeight="1" x14ac:dyDescent="0.3">
      <c r="A72" s="28"/>
      <c r="B72" s="25" t="s">
        <v>95</v>
      </c>
      <c r="C72" s="26"/>
      <c r="D72" s="26">
        <v>5121000</v>
      </c>
      <c r="E72" s="36">
        <v>5121000</v>
      </c>
      <c r="F72" s="30"/>
      <c r="G72" s="31"/>
      <c r="H72" s="27">
        <v>1</v>
      </c>
      <c r="I72" s="30">
        <f t="shared" si="16"/>
        <v>5121000</v>
      </c>
      <c r="J72" s="31">
        <v>1</v>
      </c>
      <c r="K72" s="31">
        <v>5</v>
      </c>
      <c r="L72" s="25" t="s">
        <v>145</v>
      </c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62">
        <f t="shared" ref="Y72:Y98" si="17">E72-I72-M72-N72-O72-P72-Q72-R72-S72-T72-U72-V72-W72</f>
        <v>0</v>
      </c>
    </row>
    <row r="73" spans="1:25" s="23" customFormat="1" ht="71.25" customHeight="1" x14ac:dyDescent="0.3">
      <c r="A73" s="24"/>
      <c r="B73" s="25" t="s">
        <v>96</v>
      </c>
      <c r="C73" s="26"/>
      <c r="D73" s="26">
        <v>7077000</v>
      </c>
      <c r="E73" s="36">
        <v>7077000</v>
      </c>
      <c r="F73" s="26"/>
      <c r="G73" s="27"/>
      <c r="H73" s="27">
        <v>1</v>
      </c>
      <c r="I73" s="26">
        <f t="shared" si="16"/>
        <v>7077000</v>
      </c>
      <c r="J73" s="27">
        <v>2</v>
      </c>
      <c r="K73" s="27">
        <v>5</v>
      </c>
      <c r="L73" s="25" t="s">
        <v>138</v>
      </c>
      <c r="M73" s="55"/>
      <c r="N73" s="55"/>
      <c r="O73" s="55"/>
      <c r="P73" s="55"/>
      <c r="Q73" s="55"/>
      <c r="R73" s="55"/>
      <c r="S73" s="55"/>
      <c r="T73" s="55"/>
      <c r="U73" s="56"/>
      <c r="V73" s="56"/>
      <c r="W73" s="55"/>
      <c r="X73" s="55"/>
      <c r="Y73" s="62">
        <f t="shared" si="17"/>
        <v>0</v>
      </c>
    </row>
    <row r="74" spans="1:25" s="23" customFormat="1" ht="75" x14ac:dyDescent="0.3">
      <c r="A74" s="24"/>
      <c r="B74" s="25" t="s">
        <v>97</v>
      </c>
      <c r="C74" s="26"/>
      <c r="D74" s="26">
        <v>6758000</v>
      </c>
      <c r="E74" s="36">
        <v>6758000</v>
      </c>
      <c r="F74" s="26"/>
      <c r="G74" s="27"/>
      <c r="H74" s="27">
        <v>1</v>
      </c>
      <c r="I74" s="26">
        <f t="shared" si="16"/>
        <v>6758000</v>
      </c>
      <c r="J74" s="27">
        <v>2</v>
      </c>
      <c r="K74" s="27">
        <v>5</v>
      </c>
      <c r="L74" s="25" t="s">
        <v>138</v>
      </c>
      <c r="M74" s="55"/>
      <c r="N74" s="55"/>
      <c r="O74" s="55"/>
      <c r="P74" s="55"/>
      <c r="Q74" s="55"/>
      <c r="R74" s="55"/>
      <c r="S74" s="55"/>
      <c r="T74" s="55"/>
      <c r="U74" s="56"/>
      <c r="V74" s="56"/>
      <c r="W74" s="55"/>
      <c r="X74" s="55"/>
      <c r="Y74" s="62">
        <f t="shared" si="17"/>
        <v>0</v>
      </c>
    </row>
    <row r="75" spans="1:25" s="23" customFormat="1" ht="63.75" customHeight="1" x14ac:dyDescent="0.3">
      <c r="A75" s="28"/>
      <c r="B75" s="25" t="s">
        <v>98</v>
      </c>
      <c r="C75" s="26"/>
      <c r="D75" s="26">
        <v>8608000</v>
      </c>
      <c r="E75" s="36">
        <v>8608000</v>
      </c>
      <c r="F75" s="30"/>
      <c r="G75" s="31"/>
      <c r="H75" s="27">
        <v>1</v>
      </c>
      <c r="I75" s="30">
        <f t="shared" si="16"/>
        <v>8608000</v>
      </c>
      <c r="J75" s="31">
        <v>1</v>
      </c>
      <c r="K75" s="31">
        <v>5</v>
      </c>
      <c r="L75" s="25" t="s">
        <v>137</v>
      </c>
      <c r="M75" s="57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62">
        <f t="shared" si="17"/>
        <v>0</v>
      </c>
    </row>
    <row r="76" spans="1:25" s="23" customFormat="1" ht="75" x14ac:dyDescent="0.3">
      <c r="A76" s="24"/>
      <c r="B76" s="25" t="s">
        <v>99</v>
      </c>
      <c r="C76" s="26"/>
      <c r="D76" s="26">
        <v>3466000</v>
      </c>
      <c r="E76" s="36">
        <v>3466000</v>
      </c>
      <c r="F76" s="26"/>
      <c r="G76" s="27"/>
      <c r="H76" s="27">
        <v>1</v>
      </c>
      <c r="I76" s="26">
        <f t="shared" si="16"/>
        <v>3466000</v>
      </c>
      <c r="J76" s="27">
        <v>1</v>
      </c>
      <c r="K76" s="27">
        <v>5</v>
      </c>
      <c r="L76" s="25" t="s">
        <v>141</v>
      </c>
      <c r="M76" s="55"/>
      <c r="N76" s="55"/>
      <c r="O76" s="55"/>
      <c r="P76" s="55"/>
      <c r="Q76" s="55"/>
      <c r="R76" s="55"/>
      <c r="S76" s="55"/>
      <c r="T76" s="55"/>
      <c r="U76" s="56"/>
      <c r="V76" s="56"/>
      <c r="W76" s="55"/>
      <c r="X76" s="55"/>
      <c r="Y76" s="62">
        <f t="shared" si="17"/>
        <v>0</v>
      </c>
    </row>
    <row r="77" spans="1:25" s="23" customFormat="1" ht="68.25" customHeight="1" x14ac:dyDescent="0.3">
      <c r="A77" s="24"/>
      <c r="B77" s="25" t="s">
        <v>100</v>
      </c>
      <c r="C77" s="26"/>
      <c r="D77" s="26">
        <v>7419000</v>
      </c>
      <c r="E77" s="36">
        <v>7419000</v>
      </c>
      <c r="F77" s="26"/>
      <c r="G77" s="27"/>
      <c r="H77" s="27">
        <v>1</v>
      </c>
      <c r="I77" s="26">
        <f t="shared" si="16"/>
        <v>7419000</v>
      </c>
      <c r="J77" s="27">
        <v>1</v>
      </c>
      <c r="K77" s="27">
        <v>5</v>
      </c>
      <c r="L77" s="25" t="s">
        <v>143</v>
      </c>
      <c r="M77" s="55"/>
      <c r="N77" s="55"/>
      <c r="O77" s="55"/>
      <c r="P77" s="55"/>
      <c r="Q77" s="55"/>
      <c r="R77" s="55"/>
      <c r="S77" s="55"/>
      <c r="T77" s="55"/>
      <c r="U77" s="56"/>
      <c r="V77" s="56"/>
      <c r="W77" s="55"/>
      <c r="X77" s="55"/>
      <c r="Y77" s="62">
        <f t="shared" si="17"/>
        <v>0</v>
      </c>
    </row>
    <row r="78" spans="1:25" s="23" customFormat="1" ht="56.25" x14ac:dyDescent="0.3">
      <c r="A78" s="24"/>
      <c r="B78" s="25" t="s">
        <v>101</v>
      </c>
      <c r="C78" s="26"/>
      <c r="D78" s="26">
        <v>2110000</v>
      </c>
      <c r="E78" s="36">
        <v>2110000</v>
      </c>
      <c r="F78" s="26"/>
      <c r="G78" s="27"/>
      <c r="H78" s="27">
        <v>1</v>
      </c>
      <c r="I78" s="26">
        <f t="shared" si="16"/>
        <v>2110000</v>
      </c>
      <c r="J78" s="27">
        <v>1</v>
      </c>
      <c r="K78" s="27">
        <v>5</v>
      </c>
      <c r="L78" s="25" t="s">
        <v>148</v>
      </c>
      <c r="M78" s="55"/>
      <c r="N78" s="55"/>
      <c r="O78" s="55"/>
      <c r="P78" s="55"/>
      <c r="Q78" s="55"/>
      <c r="R78" s="55"/>
      <c r="S78" s="55"/>
      <c r="T78" s="55"/>
      <c r="U78" s="56"/>
      <c r="V78" s="56"/>
      <c r="W78" s="55"/>
      <c r="X78" s="55"/>
      <c r="Y78" s="62">
        <f t="shared" si="17"/>
        <v>0</v>
      </c>
    </row>
    <row r="79" spans="1:25" s="23" customFormat="1" ht="77.25" customHeight="1" x14ac:dyDescent="0.3">
      <c r="A79" s="28"/>
      <c r="B79" s="25" t="s">
        <v>102</v>
      </c>
      <c r="C79" s="26"/>
      <c r="D79" s="26">
        <v>7290000</v>
      </c>
      <c r="E79" s="36">
        <v>7290000</v>
      </c>
      <c r="F79" s="30"/>
      <c r="G79" s="31"/>
      <c r="H79" s="27">
        <v>1</v>
      </c>
      <c r="I79" s="26">
        <f t="shared" si="16"/>
        <v>7290000</v>
      </c>
      <c r="J79" s="27">
        <v>1</v>
      </c>
      <c r="K79" s="27">
        <v>5</v>
      </c>
      <c r="L79" s="25" t="s">
        <v>148</v>
      </c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62">
        <f t="shared" si="17"/>
        <v>0</v>
      </c>
    </row>
    <row r="80" spans="1:25" s="23" customFormat="1" ht="65.25" customHeight="1" x14ac:dyDescent="0.3">
      <c r="A80" s="24"/>
      <c r="B80" s="25" t="s">
        <v>103</v>
      </c>
      <c r="C80" s="26"/>
      <c r="D80" s="26">
        <v>6400000</v>
      </c>
      <c r="E80" s="36">
        <v>6400000</v>
      </c>
      <c r="F80" s="26"/>
      <c r="G80" s="27"/>
      <c r="H80" s="27">
        <v>1</v>
      </c>
      <c r="I80" s="26">
        <f t="shared" si="16"/>
        <v>6400000</v>
      </c>
      <c r="J80" s="27">
        <v>1</v>
      </c>
      <c r="K80" s="27">
        <v>5</v>
      </c>
      <c r="L80" s="25" t="s">
        <v>148</v>
      </c>
      <c r="M80" s="55"/>
      <c r="N80" s="55"/>
      <c r="O80" s="55"/>
      <c r="P80" s="55"/>
      <c r="Q80" s="55"/>
      <c r="R80" s="55"/>
      <c r="S80" s="55"/>
      <c r="T80" s="55"/>
      <c r="U80" s="56"/>
      <c r="V80" s="56"/>
      <c r="W80" s="55"/>
      <c r="X80" s="55"/>
      <c r="Y80" s="62">
        <f t="shared" si="17"/>
        <v>0</v>
      </c>
    </row>
    <row r="81" spans="1:25" s="23" customFormat="1" ht="56.25" x14ac:dyDescent="0.3">
      <c r="A81" s="24"/>
      <c r="B81" s="25" t="s">
        <v>104</v>
      </c>
      <c r="C81" s="26"/>
      <c r="D81" s="26">
        <v>1899000</v>
      </c>
      <c r="E81" s="36">
        <v>1899000</v>
      </c>
      <c r="F81" s="26"/>
      <c r="G81" s="27"/>
      <c r="H81" s="27">
        <v>1</v>
      </c>
      <c r="I81" s="26">
        <f t="shared" si="16"/>
        <v>1899000</v>
      </c>
      <c r="J81" s="27">
        <v>1</v>
      </c>
      <c r="K81" s="27">
        <v>5</v>
      </c>
      <c r="L81" s="25" t="s">
        <v>147</v>
      </c>
      <c r="M81" s="55"/>
      <c r="N81" s="55"/>
      <c r="O81" s="55"/>
      <c r="P81" s="55"/>
      <c r="Q81" s="55"/>
      <c r="R81" s="55"/>
      <c r="S81" s="55"/>
      <c r="T81" s="55"/>
      <c r="U81" s="56"/>
      <c r="V81" s="56"/>
      <c r="W81" s="55"/>
      <c r="X81" s="55"/>
      <c r="Y81" s="62">
        <f t="shared" si="17"/>
        <v>0</v>
      </c>
    </row>
    <row r="82" spans="1:25" s="23" customFormat="1" ht="105" customHeight="1" x14ac:dyDescent="0.3">
      <c r="A82" s="28"/>
      <c r="B82" s="25" t="s">
        <v>105</v>
      </c>
      <c r="C82" s="26"/>
      <c r="D82" s="26">
        <v>3563000</v>
      </c>
      <c r="E82" s="36">
        <v>3563000</v>
      </c>
      <c r="F82" s="30"/>
      <c r="G82" s="31"/>
      <c r="H82" s="27">
        <v>1</v>
      </c>
      <c r="I82" s="26">
        <f t="shared" si="16"/>
        <v>3563000</v>
      </c>
      <c r="J82" s="27">
        <v>1</v>
      </c>
      <c r="K82" s="27">
        <v>5</v>
      </c>
      <c r="L82" s="25" t="s">
        <v>138</v>
      </c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62">
        <f t="shared" si="17"/>
        <v>0</v>
      </c>
    </row>
    <row r="83" spans="1:25" s="23" customFormat="1" ht="75" x14ac:dyDescent="0.3">
      <c r="A83" s="24"/>
      <c r="B83" s="25" t="s">
        <v>106</v>
      </c>
      <c r="C83" s="26"/>
      <c r="D83" s="26">
        <v>3513000</v>
      </c>
      <c r="E83" s="36">
        <v>3513000</v>
      </c>
      <c r="F83" s="26"/>
      <c r="G83" s="27"/>
      <c r="H83" s="27">
        <v>1</v>
      </c>
      <c r="I83" s="26">
        <f>E83</f>
        <v>3513000</v>
      </c>
      <c r="J83" s="27">
        <v>1</v>
      </c>
      <c r="K83" s="27">
        <v>5</v>
      </c>
      <c r="L83" s="25" t="s">
        <v>139</v>
      </c>
      <c r="M83" s="55"/>
      <c r="N83" s="55"/>
      <c r="O83" s="55"/>
      <c r="P83" s="55"/>
      <c r="Q83" s="55"/>
      <c r="R83" s="55"/>
      <c r="S83" s="55"/>
      <c r="T83" s="55"/>
      <c r="U83" s="56"/>
      <c r="V83" s="56"/>
      <c r="W83" s="55"/>
      <c r="X83" s="55"/>
      <c r="Y83" s="62">
        <f t="shared" si="17"/>
        <v>0</v>
      </c>
    </row>
    <row r="84" spans="1:25" s="23" customFormat="1" ht="37.5" x14ac:dyDescent="0.3">
      <c r="A84" s="40">
        <v>8</v>
      </c>
      <c r="B84" s="41" t="s">
        <v>127</v>
      </c>
      <c r="C84" s="42">
        <f>SUM(C85:C90)</f>
        <v>2636400</v>
      </c>
      <c r="D84" s="42">
        <f t="shared" ref="D84:F84" si="18">SUM(D85:D90)</f>
        <v>0</v>
      </c>
      <c r="E84" s="42">
        <f t="shared" si="18"/>
        <v>2636400</v>
      </c>
      <c r="F84" s="42">
        <f t="shared" si="18"/>
        <v>324640</v>
      </c>
      <c r="G84" s="43"/>
      <c r="H84" s="52">
        <f>SUM(H85:H90)</f>
        <v>0</v>
      </c>
      <c r="I84" s="52">
        <f t="shared" ref="I84:W84" si="19">SUM(I85:I90)</f>
        <v>0</v>
      </c>
      <c r="J84" s="52">
        <f t="shared" si="19"/>
        <v>0</v>
      </c>
      <c r="K84" s="52">
        <f t="shared" si="19"/>
        <v>0</v>
      </c>
      <c r="L84" s="52">
        <f t="shared" si="19"/>
        <v>0</v>
      </c>
      <c r="M84" s="52">
        <f t="shared" si="19"/>
        <v>0</v>
      </c>
      <c r="N84" s="52">
        <f t="shared" si="19"/>
        <v>0</v>
      </c>
      <c r="O84" s="52">
        <f t="shared" si="19"/>
        <v>152600</v>
      </c>
      <c r="P84" s="52">
        <f t="shared" si="19"/>
        <v>0</v>
      </c>
      <c r="Q84" s="52">
        <f t="shared" si="19"/>
        <v>0</v>
      </c>
      <c r="R84" s="52">
        <f t="shared" si="19"/>
        <v>2483800</v>
      </c>
      <c r="S84" s="52">
        <f t="shared" si="19"/>
        <v>0</v>
      </c>
      <c r="T84" s="52">
        <f t="shared" si="19"/>
        <v>0</v>
      </c>
      <c r="U84" s="52">
        <f t="shared" si="19"/>
        <v>0</v>
      </c>
      <c r="V84" s="52">
        <f t="shared" si="19"/>
        <v>0</v>
      </c>
      <c r="W84" s="52">
        <f t="shared" si="19"/>
        <v>0</v>
      </c>
      <c r="X84" s="58"/>
      <c r="Y84" s="62">
        <f t="shared" si="17"/>
        <v>0</v>
      </c>
    </row>
    <row r="85" spans="1:25" s="23" customFormat="1" ht="42.75" customHeight="1" x14ac:dyDescent="0.3">
      <c r="A85" s="28"/>
      <c r="B85" s="25" t="s">
        <v>107</v>
      </c>
      <c r="C85" s="26">
        <v>68400</v>
      </c>
      <c r="D85" s="26"/>
      <c r="E85" s="36">
        <v>68400</v>
      </c>
      <c r="F85" s="30">
        <v>62140</v>
      </c>
      <c r="G85" s="31"/>
      <c r="H85" s="31">
        <v>0</v>
      </c>
      <c r="I85" s="30"/>
      <c r="J85" s="31"/>
      <c r="K85" s="31"/>
      <c r="L85" s="25" t="s">
        <v>140</v>
      </c>
      <c r="M85" s="57"/>
      <c r="N85" s="57"/>
      <c r="O85" s="57">
        <f>E85</f>
        <v>68400</v>
      </c>
      <c r="P85" s="57"/>
      <c r="Q85" s="57"/>
      <c r="R85" s="57"/>
      <c r="S85" s="57"/>
      <c r="T85" s="57"/>
      <c r="U85" s="57"/>
      <c r="V85" s="57"/>
      <c r="W85" s="57"/>
      <c r="X85" s="57"/>
      <c r="Y85" s="62">
        <f t="shared" si="17"/>
        <v>0</v>
      </c>
    </row>
    <row r="86" spans="1:25" s="23" customFormat="1" ht="44.25" customHeight="1" x14ac:dyDescent="0.3">
      <c r="A86" s="24"/>
      <c r="B86" s="25" t="s">
        <v>108</v>
      </c>
      <c r="C86" s="26">
        <v>84200</v>
      </c>
      <c r="D86" s="26"/>
      <c r="E86" s="36">
        <v>84200</v>
      </c>
      <c r="F86" s="26">
        <v>84200</v>
      </c>
      <c r="G86" s="27"/>
      <c r="H86" s="27">
        <v>0</v>
      </c>
      <c r="I86" s="26"/>
      <c r="J86" s="27"/>
      <c r="K86" s="27"/>
      <c r="L86" s="25" t="s">
        <v>140</v>
      </c>
      <c r="M86" s="55"/>
      <c r="N86" s="55"/>
      <c r="O86" s="55">
        <f>E86</f>
        <v>84200</v>
      </c>
      <c r="P86" s="55"/>
      <c r="Q86" s="55"/>
      <c r="R86" s="55"/>
      <c r="S86" s="55"/>
      <c r="T86" s="55"/>
      <c r="U86" s="56"/>
      <c r="V86" s="56"/>
      <c r="W86" s="55"/>
      <c r="X86" s="55"/>
      <c r="Y86" s="62">
        <f t="shared" si="17"/>
        <v>0</v>
      </c>
    </row>
    <row r="87" spans="1:25" s="23" customFormat="1" ht="37.5" x14ac:dyDescent="0.3">
      <c r="A87" s="24"/>
      <c r="B87" s="25" t="s">
        <v>109</v>
      </c>
      <c r="C87" s="26">
        <v>1742100</v>
      </c>
      <c r="D87" s="26"/>
      <c r="E87" s="36">
        <v>1742100</v>
      </c>
      <c r="F87" s="26">
        <v>157100</v>
      </c>
      <c r="G87" s="27"/>
      <c r="H87" s="27">
        <v>0</v>
      </c>
      <c r="I87" s="26"/>
      <c r="J87" s="27"/>
      <c r="K87" s="27"/>
      <c r="L87" s="25" t="s">
        <v>140</v>
      </c>
      <c r="M87" s="55"/>
      <c r="N87" s="55"/>
      <c r="O87" s="55"/>
      <c r="P87" s="55"/>
      <c r="Q87" s="55"/>
      <c r="R87" s="55">
        <f>E87</f>
        <v>1742100</v>
      </c>
      <c r="S87" s="55"/>
      <c r="T87" s="55"/>
      <c r="U87" s="56"/>
      <c r="V87" s="56"/>
      <c r="W87" s="55"/>
      <c r="X87" s="55"/>
      <c r="Y87" s="62">
        <f t="shared" si="17"/>
        <v>0</v>
      </c>
    </row>
    <row r="88" spans="1:25" s="23" customFormat="1" ht="42.75" customHeight="1" x14ac:dyDescent="0.3">
      <c r="A88" s="28"/>
      <c r="B88" s="25" t="s">
        <v>110</v>
      </c>
      <c r="C88" s="26">
        <v>118000</v>
      </c>
      <c r="D88" s="26"/>
      <c r="E88" s="36">
        <v>118000</v>
      </c>
      <c r="F88" s="30"/>
      <c r="G88" s="31"/>
      <c r="H88" s="31">
        <v>0</v>
      </c>
      <c r="I88" s="30"/>
      <c r="J88" s="31"/>
      <c r="K88" s="31"/>
      <c r="L88" s="25" t="s">
        <v>140</v>
      </c>
      <c r="M88" s="57"/>
      <c r="N88" s="57"/>
      <c r="O88" s="57"/>
      <c r="P88" s="57"/>
      <c r="Q88" s="57"/>
      <c r="R88" s="57">
        <f>E88</f>
        <v>118000</v>
      </c>
      <c r="S88" s="57"/>
      <c r="T88" s="57"/>
      <c r="U88" s="57"/>
      <c r="V88" s="57"/>
      <c r="W88" s="57"/>
      <c r="X88" s="57"/>
      <c r="Y88" s="62">
        <f t="shared" si="17"/>
        <v>0</v>
      </c>
    </row>
    <row r="89" spans="1:25" s="23" customFormat="1" ht="37.5" x14ac:dyDescent="0.3">
      <c r="A89" s="24"/>
      <c r="B89" s="25" t="s">
        <v>111</v>
      </c>
      <c r="C89" s="26">
        <v>281500</v>
      </c>
      <c r="D89" s="26"/>
      <c r="E89" s="36">
        <v>281500</v>
      </c>
      <c r="F89" s="26"/>
      <c r="G89" s="27"/>
      <c r="H89" s="27">
        <v>0</v>
      </c>
      <c r="I89" s="26"/>
      <c r="J89" s="27"/>
      <c r="K89" s="27"/>
      <c r="L89" s="25" t="s">
        <v>140</v>
      </c>
      <c r="M89" s="55"/>
      <c r="N89" s="55"/>
      <c r="O89" s="55"/>
      <c r="P89" s="55"/>
      <c r="Q89" s="55"/>
      <c r="R89" s="55">
        <f>E89</f>
        <v>281500</v>
      </c>
      <c r="S89" s="55"/>
      <c r="T89" s="55"/>
      <c r="U89" s="56"/>
      <c r="V89" s="56"/>
      <c r="W89" s="55"/>
      <c r="X89" s="55"/>
      <c r="Y89" s="62">
        <f t="shared" si="17"/>
        <v>0</v>
      </c>
    </row>
    <row r="90" spans="1:25" s="23" customFormat="1" ht="40.5" customHeight="1" x14ac:dyDescent="0.3">
      <c r="A90" s="24"/>
      <c r="B90" s="25" t="s">
        <v>112</v>
      </c>
      <c r="C90" s="26">
        <v>342200</v>
      </c>
      <c r="D90" s="26"/>
      <c r="E90" s="36">
        <v>342200</v>
      </c>
      <c r="F90" s="26">
        <v>21200</v>
      </c>
      <c r="G90" s="27"/>
      <c r="H90" s="27">
        <v>0</v>
      </c>
      <c r="I90" s="26"/>
      <c r="J90" s="27"/>
      <c r="K90" s="27"/>
      <c r="L90" s="25" t="s">
        <v>140</v>
      </c>
      <c r="M90" s="55"/>
      <c r="N90" s="55"/>
      <c r="O90" s="55"/>
      <c r="P90" s="55"/>
      <c r="Q90" s="55"/>
      <c r="R90" s="55">
        <f>E90</f>
        <v>342200</v>
      </c>
      <c r="S90" s="55"/>
      <c r="T90" s="55"/>
      <c r="U90" s="56"/>
      <c r="V90" s="56"/>
      <c r="W90" s="55"/>
      <c r="X90" s="55"/>
      <c r="Y90" s="62">
        <f t="shared" si="17"/>
        <v>0</v>
      </c>
    </row>
    <row r="91" spans="1:25" s="23" customFormat="1" ht="56.25" x14ac:dyDescent="0.3">
      <c r="A91" s="46">
        <v>9</v>
      </c>
      <c r="B91" s="41" t="s">
        <v>115</v>
      </c>
      <c r="C91" s="42">
        <f>SUM(C92:C97)</f>
        <v>16935800</v>
      </c>
      <c r="D91" s="42"/>
      <c r="E91" s="39">
        <f>SUM(E92:E97)</f>
        <v>16935800</v>
      </c>
      <c r="F91" s="50">
        <f t="shared" ref="F91:W91" si="20">SUM(F92:F97)</f>
        <v>0</v>
      </c>
      <c r="G91" s="50">
        <f t="shared" si="20"/>
        <v>0</v>
      </c>
      <c r="H91" s="50">
        <f t="shared" si="20"/>
        <v>0</v>
      </c>
      <c r="I91" s="50">
        <f t="shared" si="20"/>
        <v>0</v>
      </c>
      <c r="J91" s="50">
        <f t="shared" si="20"/>
        <v>0</v>
      </c>
      <c r="K91" s="39">
        <f t="shared" si="20"/>
        <v>0</v>
      </c>
      <c r="L91" s="39">
        <f t="shared" si="20"/>
        <v>0</v>
      </c>
      <c r="M91" s="50">
        <f t="shared" si="20"/>
        <v>2880000</v>
      </c>
      <c r="N91" s="50">
        <f t="shared" si="20"/>
        <v>0</v>
      </c>
      <c r="O91" s="50">
        <f t="shared" si="20"/>
        <v>984000</v>
      </c>
      <c r="P91" s="50">
        <f t="shared" si="20"/>
        <v>0</v>
      </c>
      <c r="Q91" s="50">
        <f t="shared" si="20"/>
        <v>0</v>
      </c>
      <c r="R91" s="50">
        <f t="shared" si="20"/>
        <v>12935800</v>
      </c>
      <c r="S91" s="50">
        <f t="shared" si="20"/>
        <v>0</v>
      </c>
      <c r="T91" s="50">
        <f t="shared" si="20"/>
        <v>0</v>
      </c>
      <c r="U91" s="50">
        <f t="shared" si="20"/>
        <v>0</v>
      </c>
      <c r="V91" s="50">
        <f t="shared" si="20"/>
        <v>0</v>
      </c>
      <c r="W91" s="50">
        <f t="shared" si="20"/>
        <v>136000</v>
      </c>
      <c r="X91" s="58"/>
      <c r="Y91" s="62">
        <f t="shared" si="17"/>
        <v>0</v>
      </c>
    </row>
    <row r="92" spans="1:25" s="23" customFormat="1" ht="45" customHeight="1" x14ac:dyDescent="0.3">
      <c r="A92" s="24"/>
      <c r="B92" s="25" t="s">
        <v>116</v>
      </c>
      <c r="C92" s="26">
        <v>2936600</v>
      </c>
      <c r="D92" s="26"/>
      <c r="E92" s="36">
        <v>2936600</v>
      </c>
      <c r="F92" s="30"/>
      <c r="G92" s="31"/>
      <c r="H92" s="31">
        <v>0</v>
      </c>
      <c r="I92" s="30"/>
      <c r="J92" s="31"/>
      <c r="K92" s="31"/>
      <c r="L92" s="25" t="s">
        <v>140</v>
      </c>
      <c r="M92" s="57"/>
      <c r="N92" s="57"/>
      <c r="O92" s="57"/>
      <c r="P92" s="57"/>
      <c r="Q92" s="57"/>
      <c r="R92" s="57">
        <f>E92</f>
        <v>2936600</v>
      </c>
      <c r="S92" s="57"/>
      <c r="T92" s="57"/>
      <c r="U92" s="57"/>
      <c r="V92" s="57"/>
      <c r="W92" s="57"/>
      <c r="X92" s="57"/>
      <c r="Y92" s="62">
        <f t="shared" si="17"/>
        <v>0</v>
      </c>
    </row>
    <row r="93" spans="1:25" s="23" customFormat="1" ht="24" customHeight="1" x14ac:dyDescent="0.3">
      <c r="A93" s="24"/>
      <c r="B93" s="25" t="s">
        <v>117</v>
      </c>
      <c r="C93" s="26">
        <v>3000000</v>
      </c>
      <c r="D93" s="26"/>
      <c r="E93" s="36">
        <v>3000000</v>
      </c>
      <c r="F93" s="26"/>
      <c r="G93" s="27"/>
      <c r="H93" s="27">
        <v>0</v>
      </c>
      <c r="I93" s="26"/>
      <c r="J93" s="27"/>
      <c r="K93" s="27"/>
      <c r="L93" s="25" t="s">
        <v>140</v>
      </c>
      <c r="M93" s="55"/>
      <c r="N93" s="55"/>
      <c r="O93" s="55"/>
      <c r="P93" s="55"/>
      <c r="Q93" s="55"/>
      <c r="R93" s="55">
        <f>E93</f>
        <v>3000000</v>
      </c>
      <c r="S93" s="55"/>
      <c r="T93" s="55"/>
      <c r="U93" s="56"/>
      <c r="V93" s="56"/>
      <c r="W93" s="55"/>
      <c r="X93" s="55"/>
      <c r="Y93" s="62">
        <f t="shared" si="17"/>
        <v>0</v>
      </c>
    </row>
    <row r="94" spans="1:25" s="23" customFormat="1" ht="37.5" x14ac:dyDescent="0.3">
      <c r="A94" s="24"/>
      <c r="B94" s="25" t="s">
        <v>118</v>
      </c>
      <c r="C94" s="26">
        <v>2999200</v>
      </c>
      <c r="D94" s="26"/>
      <c r="E94" s="36">
        <v>2999200</v>
      </c>
      <c r="F94" s="26"/>
      <c r="G94" s="27"/>
      <c r="H94" s="27">
        <v>0</v>
      </c>
      <c r="I94" s="26"/>
      <c r="J94" s="27"/>
      <c r="K94" s="27"/>
      <c r="L94" s="25" t="s">
        <v>140</v>
      </c>
      <c r="M94" s="55"/>
      <c r="N94" s="55"/>
      <c r="O94" s="55"/>
      <c r="P94" s="55"/>
      <c r="Q94" s="55"/>
      <c r="R94" s="55">
        <f>E94</f>
        <v>2999200</v>
      </c>
      <c r="S94" s="55"/>
      <c r="T94" s="55"/>
      <c r="U94" s="56"/>
      <c r="V94" s="56"/>
      <c r="W94" s="55"/>
      <c r="X94" s="55"/>
      <c r="Y94" s="62">
        <f t="shared" si="17"/>
        <v>0</v>
      </c>
    </row>
    <row r="95" spans="1:25" s="23" customFormat="1" ht="42" customHeight="1" x14ac:dyDescent="0.3">
      <c r="A95" s="24"/>
      <c r="B95" s="25" t="s">
        <v>119</v>
      </c>
      <c r="C95" s="26">
        <v>1000000</v>
      </c>
      <c r="D95" s="26"/>
      <c r="E95" s="36">
        <v>1000000</v>
      </c>
      <c r="F95" s="30"/>
      <c r="G95" s="31"/>
      <c r="H95" s="31">
        <v>0</v>
      </c>
      <c r="I95" s="30"/>
      <c r="J95" s="31"/>
      <c r="K95" s="31"/>
      <c r="L95" s="25" t="s">
        <v>140</v>
      </c>
      <c r="M95" s="57"/>
      <c r="N95" s="57"/>
      <c r="O95" s="55">
        <v>984000</v>
      </c>
      <c r="P95" s="57"/>
      <c r="Q95" s="57"/>
      <c r="R95" s="57"/>
      <c r="S95" s="57"/>
      <c r="T95" s="57"/>
      <c r="U95" s="57"/>
      <c r="V95" s="57"/>
      <c r="W95" s="57">
        <f>E95-M95-N95-O95-P95-Q95-R95-S95-T95-U95+V95</f>
        <v>16000</v>
      </c>
      <c r="X95" s="57"/>
      <c r="Y95" s="62">
        <f t="shared" si="17"/>
        <v>0</v>
      </c>
    </row>
    <row r="96" spans="1:25" s="23" customFormat="1" ht="37.5" x14ac:dyDescent="0.3">
      <c r="A96" s="24"/>
      <c r="B96" s="25" t="s">
        <v>120</v>
      </c>
      <c r="C96" s="26">
        <v>3000000</v>
      </c>
      <c r="D96" s="26"/>
      <c r="E96" s="36">
        <v>3000000</v>
      </c>
      <c r="F96" s="26"/>
      <c r="G96" s="27"/>
      <c r="H96" s="27">
        <v>0</v>
      </c>
      <c r="I96" s="26"/>
      <c r="J96" s="27"/>
      <c r="K96" s="27"/>
      <c r="L96" s="25" t="s">
        <v>140</v>
      </c>
      <c r="M96" s="55">
        <v>2880000</v>
      </c>
      <c r="N96" s="55"/>
      <c r="O96" s="55"/>
      <c r="P96" s="55"/>
      <c r="Q96" s="55"/>
      <c r="R96" s="55"/>
      <c r="S96" s="55"/>
      <c r="T96" s="55"/>
      <c r="U96" s="56"/>
      <c r="V96" s="56"/>
      <c r="W96" s="55">
        <f>E96-M96</f>
        <v>120000</v>
      </c>
      <c r="X96" s="55"/>
      <c r="Y96" s="62">
        <f t="shared" si="17"/>
        <v>0</v>
      </c>
    </row>
    <row r="97" spans="1:25" s="23" customFormat="1" ht="43.5" customHeight="1" x14ac:dyDescent="0.3">
      <c r="A97" s="24"/>
      <c r="B97" s="25" t="s">
        <v>121</v>
      </c>
      <c r="C97" s="26">
        <v>4000000</v>
      </c>
      <c r="D97" s="26"/>
      <c r="E97" s="36">
        <v>4000000</v>
      </c>
      <c r="F97" s="26"/>
      <c r="G97" s="27"/>
      <c r="H97" s="27">
        <v>0</v>
      </c>
      <c r="I97" s="26"/>
      <c r="J97" s="27"/>
      <c r="K97" s="27"/>
      <c r="L97" s="25" t="s">
        <v>140</v>
      </c>
      <c r="M97" s="55"/>
      <c r="N97" s="55"/>
      <c r="O97" s="55"/>
      <c r="P97" s="55"/>
      <c r="Q97" s="55"/>
      <c r="R97" s="55">
        <f>E97</f>
        <v>4000000</v>
      </c>
      <c r="S97" s="55"/>
      <c r="T97" s="55"/>
      <c r="U97" s="56"/>
      <c r="V97" s="56"/>
      <c r="W97" s="55"/>
      <c r="X97" s="55"/>
      <c r="Y97" s="62">
        <f t="shared" si="17"/>
        <v>0</v>
      </c>
    </row>
    <row r="98" spans="1:25" s="23" customFormat="1" ht="75" x14ac:dyDescent="0.3">
      <c r="A98" s="46">
        <v>10</v>
      </c>
      <c r="B98" s="44" t="s">
        <v>113</v>
      </c>
      <c r="C98" s="45">
        <v>350000</v>
      </c>
      <c r="D98" s="45"/>
      <c r="E98" s="47">
        <v>350000</v>
      </c>
      <c r="F98" s="47">
        <v>45000</v>
      </c>
      <c r="G98" s="48"/>
      <c r="H98" s="48"/>
      <c r="I98" s="45"/>
      <c r="J98" s="48"/>
      <c r="K98" s="48"/>
      <c r="L98" s="44" t="s">
        <v>140</v>
      </c>
      <c r="M98" s="58">
        <v>25000</v>
      </c>
      <c r="N98" s="58">
        <v>25000</v>
      </c>
      <c r="O98" s="58">
        <v>25000</v>
      </c>
      <c r="P98" s="58">
        <v>25000</v>
      </c>
      <c r="Q98" s="58">
        <v>25000</v>
      </c>
      <c r="R98" s="58">
        <v>15000</v>
      </c>
      <c r="S98" s="58">
        <v>15000</v>
      </c>
      <c r="T98" s="58">
        <v>15000</v>
      </c>
      <c r="U98" s="58">
        <v>30000</v>
      </c>
      <c r="V98" s="58">
        <v>150000</v>
      </c>
      <c r="W98" s="58"/>
      <c r="X98" s="58"/>
      <c r="Y98" s="62">
        <f t="shared" si="17"/>
        <v>0</v>
      </c>
    </row>
    <row r="99" spans="1:25" s="23" customFormat="1" ht="4.5" customHeight="1" x14ac:dyDescent="0.3">
      <c r="A99" s="32"/>
      <c r="B99" s="33"/>
      <c r="C99" s="34"/>
      <c r="D99" s="34"/>
      <c r="E99" s="22">
        <f t="shared" ref="E99" si="21">C99+D99</f>
        <v>0</v>
      </c>
      <c r="F99" s="34"/>
      <c r="G99" s="35"/>
      <c r="H99" s="35"/>
      <c r="I99" s="34"/>
      <c r="J99" s="35"/>
      <c r="K99" s="35"/>
      <c r="L99" s="33"/>
      <c r="M99" s="59"/>
      <c r="N99" s="59"/>
      <c r="O99" s="59"/>
      <c r="P99" s="59"/>
      <c r="Q99" s="59"/>
      <c r="R99" s="59"/>
      <c r="S99" s="59"/>
      <c r="T99" s="59"/>
      <c r="U99" s="60"/>
      <c r="V99" s="60"/>
      <c r="W99" s="59"/>
      <c r="X99" s="59"/>
    </row>
    <row r="100" spans="1:25" ht="22.5" customHeight="1" x14ac:dyDescent="0.3">
      <c r="A100" s="137" t="s">
        <v>17</v>
      </c>
      <c r="B100" s="138"/>
      <c r="C100" s="7">
        <f>C7+C9+C15+C17+C22+C26+C28+C33+C84+C91+C98</f>
        <v>52333600</v>
      </c>
      <c r="D100" s="7">
        <f t="shared" ref="D100:W100" si="22">D7+D9+D15+D17+D22+D26+D28+D33+D84+D91+D98</f>
        <v>374333600</v>
      </c>
      <c r="E100" s="7">
        <f>E7+E9+E15+E17+E22+E26+E28+E33+E84+E91+E98</f>
        <v>426667200</v>
      </c>
      <c r="F100" s="7">
        <f t="shared" si="22"/>
        <v>2619545.81</v>
      </c>
      <c r="G100" s="7">
        <f t="shared" si="22"/>
        <v>0</v>
      </c>
      <c r="H100" s="7">
        <f t="shared" si="22"/>
        <v>64</v>
      </c>
      <c r="I100" s="7">
        <f t="shared" si="22"/>
        <v>382598600</v>
      </c>
      <c r="J100" s="7">
        <f t="shared" si="22"/>
        <v>4</v>
      </c>
      <c r="K100" s="7">
        <f t="shared" si="22"/>
        <v>0</v>
      </c>
      <c r="L100" s="7"/>
      <c r="M100" s="7">
        <f>M7+M9+M15+M17+M22+M26+M28+M33+M84+M91+M98</f>
        <v>4905000</v>
      </c>
      <c r="N100" s="7">
        <f t="shared" si="22"/>
        <v>1025000</v>
      </c>
      <c r="O100" s="7">
        <f t="shared" si="22"/>
        <v>9456600</v>
      </c>
      <c r="P100" s="7">
        <f t="shared" si="22"/>
        <v>2440500</v>
      </c>
      <c r="Q100" s="7">
        <f t="shared" si="22"/>
        <v>5450900</v>
      </c>
      <c r="R100" s="7">
        <f t="shared" si="22"/>
        <v>16434600</v>
      </c>
      <c r="S100" s="7">
        <f t="shared" si="22"/>
        <v>1015000</v>
      </c>
      <c r="T100" s="7">
        <f t="shared" si="22"/>
        <v>1015000</v>
      </c>
      <c r="U100" s="7">
        <f t="shared" si="22"/>
        <v>1030000</v>
      </c>
      <c r="V100" s="7">
        <f t="shared" si="22"/>
        <v>150000</v>
      </c>
      <c r="W100" s="7">
        <f t="shared" si="22"/>
        <v>1146000</v>
      </c>
      <c r="X100" s="51"/>
    </row>
    <row r="101" spans="1:25" ht="22.5" customHeight="1" x14ac:dyDescent="0.3">
      <c r="A101" s="17"/>
      <c r="B101" s="17"/>
      <c r="C101" s="18"/>
      <c r="D101" s="18"/>
      <c r="E101" s="18"/>
      <c r="F101" s="18"/>
      <c r="G101" s="17"/>
      <c r="H101" s="17"/>
      <c r="I101" s="20"/>
      <c r="J101" s="17"/>
      <c r="K101" s="19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5" ht="22.5" customHeight="1" x14ac:dyDescent="0.3">
      <c r="A102" s="17"/>
      <c r="B102" s="17"/>
      <c r="C102" s="18"/>
      <c r="D102" s="18"/>
      <c r="E102" s="18"/>
      <c r="F102" s="18"/>
      <c r="G102" s="17"/>
      <c r="H102" s="17"/>
      <c r="I102" s="20"/>
      <c r="J102" s="17"/>
      <c r="K102" s="19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5" ht="22.5" customHeight="1" x14ac:dyDescent="0.3">
      <c r="A103" s="17"/>
      <c r="B103" s="17"/>
      <c r="C103" s="18"/>
      <c r="D103" s="18"/>
      <c r="E103" s="18"/>
      <c r="F103" s="18"/>
      <c r="G103" s="17"/>
      <c r="H103" s="17"/>
      <c r="I103" s="20"/>
      <c r="J103" s="17"/>
      <c r="K103" s="19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5" ht="22.5" customHeight="1" x14ac:dyDescent="0.35">
      <c r="A104" s="12"/>
      <c r="B104" s="5" t="s">
        <v>15</v>
      </c>
      <c r="C104" s="12"/>
      <c r="D104" s="12"/>
      <c r="E104" s="12"/>
      <c r="F104" s="12"/>
      <c r="G104" s="13"/>
      <c r="H104" s="13"/>
      <c r="I104" s="61"/>
      <c r="J104" s="13"/>
      <c r="Q104" s="3"/>
      <c r="R104" s="3"/>
      <c r="S104" s="3"/>
      <c r="T104" s="3"/>
    </row>
    <row r="105" spans="1:25" ht="21.75" customHeight="1" x14ac:dyDescent="0.35">
      <c r="A105" s="14">
        <v>1</v>
      </c>
      <c r="B105" s="5" t="s">
        <v>23</v>
      </c>
      <c r="C105" s="12"/>
      <c r="D105" s="12"/>
      <c r="E105" s="12"/>
      <c r="F105" s="12"/>
      <c r="G105" s="13"/>
      <c r="H105" s="13"/>
      <c r="I105" s="61"/>
      <c r="J105" s="13"/>
      <c r="Q105" s="3"/>
      <c r="R105" s="3"/>
      <c r="S105" s="3"/>
      <c r="T105" s="3"/>
    </row>
    <row r="106" spans="1:25" ht="21" x14ac:dyDescent="0.35">
      <c r="A106" s="15">
        <v>2</v>
      </c>
      <c r="B106" s="16" t="s">
        <v>16</v>
      </c>
      <c r="C106" s="16"/>
      <c r="D106" s="16"/>
      <c r="E106" s="12"/>
      <c r="F106" s="12"/>
      <c r="G106" s="13"/>
      <c r="H106" s="13"/>
      <c r="I106" s="12"/>
      <c r="J106" s="13"/>
    </row>
    <row r="107" spans="1:25" ht="21" x14ac:dyDescent="0.35">
      <c r="A107" s="13"/>
      <c r="B107" s="12" t="s">
        <v>26</v>
      </c>
      <c r="C107" s="12"/>
      <c r="D107" s="12"/>
      <c r="E107" s="12"/>
      <c r="F107" s="12"/>
      <c r="G107" s="13"/>
      <c r="H107" s="13"/>
      <c r="I107" s="12"/>
      <c r="J107" s="13"/>
    </row>
    <row r="108" spans="1:25" ht="21" x14ac:dyDescent="0.35">
      <c r="A108" s="13"/>
      <c r="B108" s="12" t="s">
        <v>27</v>
      </c>
      <c r="C108" s="12"/>
      <c r="D108" s="12"/>
      <c r="E108" s="12"/>
      <c r="F108" s="12"/>
      <c r="G108" s="13"/>
      <c r="H108" s="13"/>
      <c r="I108" s="12"/>
      <c r="J108" s="13"/>
    </row>
    <row r="109" spans="1:25" ht="21" x14ac:dyDescent="0.35">
      <c r="A109" s="13"/>
      <c r="B109" s="12" t="s">
        <v>28</v>
      </c>
      <c r="C109" s="12"/>
      <c r="D109" s="12"/>
      <c r="E109" s="12"/>
      <c r="F109" s="12"/>
      <c r="G109" s="13"/>
      <c r="H109" s="13"/>
      <c r="I109" s="12"/>
      <c r="J109" s="13"/>
    </row>
    <row r="110" spans="1:25" ht="21" x14ac:dyDescent="0.35">
      <c r="A110" s="13"/>
      <c r="B110" s="12" t="s">
        <v>29</v>
      </c>
      <c r="C110" s="12"/>
      <c r="D110" s="12"/>
      <c r="E110" s="12"/>
      <c r="F110" s="12"/>
      <c r="G110" s="13"/>
      <c r="H110" s="13"/>
      <c r="I110" s="12"/>
      <c r="J110" s="13"/>
    </row>
    <row r="111" spans="1:25" ht="21" x14ac:dyDescent="0.35">
      <c r="A111" s="13"/>
      <c r="B111" s="12" t="s">
        <v>30</v>
      </c>
      <c r="C111" s="12"/>
      <c r="D111" s="12"/>
      <c r="E111" s="12"/>
      <c r="F111" s="12"/>
      <c r="G111" s="13"/>
      <c r="H111" s="13"/>
      <c r="I111" s="12"/>
      <c r="J111" s="13"/>
    </row>
    <row r="112" spans="1:25" ht="21" x14ac:dyDescent="0.35">
      <c r="A112" s="13"/>
      <c r="B112" s="12" t="s">
        <v>31</v>
      </c>
      <c r="C112" s="12"/>
      <c r="D112" s="12"/>
      <c r="E112" s="12"/>
      <c r="F112" s="12"/>
      <c r="G112" s="13"/>
      <c r="H112" s="13"/>
      <c r="I112" s="12"/>
      <c r="J112" s="13"/>
    </row>
    <row r="113" spans="1:10" ht="21" x14ac:dyDescent="0.35">
      <c r="A113" s="13"/>
      <c r="B113" s="12" t="s">
        <v>32</v>
      </c>
      <c r="C113" s="12"/>
      <c r="D113" s="12"/>
      <c r="E113" s="12"/>
      <c r="F113" s="12"/>
      <c r="G113" s="13"/>
      <c r="H113" s="13"/>
      <c r="I113" s="12"/>
      <c r="J113" s="13"/>
    </row>
    <row r="114" spans="1:10" ht="21" x14ac:dyDescent="0.35">
      <c r="A114" s="13"/>
      <c r="B114" s="12" t="s">
        <v>33</v>
      </c>
      <c r="C114" s="12"/>
      <c r="D114" s="12"/>
      <c r="E114" s="12"/>
      <c r="F114" s="12"/>
      <c r="G114" s="13"/>
      <c r="H114" s="13"/>
      <c r="I114" s="12"/>
      <c r="J114" s="13"/>
    </row>
    <row r="115" spans="1:10" ht="21" x14ac:dyDescent="0.35">
      <c r="A115" s="13"/>
      <c r="B115" s="12" t="s">
        <v>34</v>
      </c>
      <c r="C115" s="12"/>
      <c r="D115" s="12"/>
      <c r="E115" s="12"/>
      <c r="F115" s="12"/>
      <c r="G115" s="13"/>
      <c r="H115" s="13"/>
      <c r="I115" s="12"/>
      <c r="J115" s="13"/>
    </row>
    <row r="116" spans="1:10" ht="21" x14ac:dyDescent="0.35">
      <c r="A116" s="13"/>
      <c r="B116" s="12" t="s">
        <v>35</v>
      </c>
      <c r="C116" s="12"/>
      <c r="D116" s="12"/>
      <c r="E116" s="12"/>
      <c r="F116" s="12"/>
      <c r="G116" s="13"/>
      <c r="H116" s="13"/>
      <c r="I116" s="12"/>
      <c r="J116" s="13"/>
    </row>
    <row r="117" spans="1:10" ht="21" x14ac:dyDescent="0.35">
      <c r="A117" s="15">
        <v>3</v>
      </c>
      <c r="B117" s="16" t="s">
        <v>36</v>
      </c>
      <c r="C117" s="12"/>
      <c r="D117" s="12"/>
      <c r="E117" s="12"/>
      <c r="F117" s="12"/>
      <c r="G117" s="12"/>
      <c r="H117" s="13"/>
      <c r="I117" s="12"/>
      <c r="J117" s="12"/>
    </row>
    <row r="118" spans="1:10" ht="21" x14ac:dyDescent="0.35">
      <c r="A118" s="15">
        <v>4</v>
      </c>
      <c r="B118" s="16" t="s">
        <v>37</v>
      </c>
      <c r="C118" s="12"/>
      <c r="D118" s="12"/>
      <c r="E118" s="12"/>
      <c r="F118" s="12"/>
      <c r="G118" s="12"/>
      <c r="H118" s="13"/>
      <c r="I118" s="12"/>
      <c r="J118" s="12"/>
    </row>
    <row r="119" spans="1:10" ht="21" x14ac:dyDescent="0.35">
      <c r="A119" s="15">
        <v>5</v>
      </c>
      <c r="B119" s="16" t="s">
        <v>25</v>
      </c>
      <c r="C119" s="12"/>
      <c r="D119" s="12"/>
      <c r="E119" s="12"/>
      <c r="F119" s="12"/>
      <c r="G119" s="12"/>
      <c r="H119" s="13"/>
      <c r="I119" s="12"/>
      <c r="J119" s="12"/>
    </row>
  </sheetData>
  <mergeCells count="15">
    <mergeCell ref="A100:B100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L5"/>
    <mergeCell ref="M5:V5"/>
    <mergeCell ref="W5:W6"/>
    <mergeCell ref="X5:X6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4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9"/>
  <sheetViews>
    <sheetView topLeftCell="A96" zoomScaleNormal="100" workbookViewId="0">
      <selection activeCell="E110" sqref="E110"/>
    </sheetView>
  </sheetViews>
  <sheetFormatPr defaultColWidth="9" defaultRowHeight="18.75" x14ac:dyDescent="0.3"/>
  <cols>
    <col min="1" max="1" width="4.125" style="1" customWidth="1"/>
    <col min="2" max="2" width="28.75" style="1" customWidth="1"/>
    <col min="3" max="3" width="10.375" style="1" customWidth="1"/>
    <col min="4" max="4" width="11.125" style="1" customWidth="1"/>
    <col min="5" max="5" width="13" style="1" customWidth="1"/>
    <col min="6" max="6" width="12.375" style="1" customWidth="1"/>
    <col min="7" max="7" width="10.875" style="2" customWidth="1"/>
    <col min="8" max="8" width="7.625" style="2" customWidth="1"/>
    <col min="9" max="9" width="12.625" style="1" customWidth="1"/>
    <col min="10" max="10" width="10.375" style="2" customWidth="1"/>
    <col min="11" max="11" width="11.375" style="1" customWidth="1"/>
    <col min="12" max="12" width="22.375" style="1" customWidth="1"/>
    <col min="13" max="23" width="10.375" style="1" customWidth="1"/>
    <col min="24" max="24" width="10" style="1" customWidth="1"/>
    <col min="25" max="25" width="13.75" style="1" customWidth="1"/>
    <col min="26" max="16384" width="9" style="1"/>
  </cols>
  <sheetData>
    <row r="1" spans="1:25" ht="23.25" x14ac:dyDescent="0.3">
      <c r="A1" s="126" t="s">
        <v>19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</row>
    <row r="2" spans="1:25" ht="23.25" x14ac:dyDescent="0.3">
      <c r="A2" s="126" t="s">
        <v>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</row>
    <row r="3" spans="1:25" ht="18" customHeight="1" x14ac:dyDescent="0.3">
      <c r="A3" s="126" t="s">
        <v>157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</row>
    <row r="4" spans="1:25" ht="14.25" customHeight="1" x14ac:dyDescent="0.3">
      <c r="A4" s="11"/>
      <c r="B4" s="11"/>
      <c r="C4" s="11"/>
      <c r="D4" s="11"/>
      <c r="E4" s="11"/>
      <c r="F4" s="11"/>
      <c r="G4" s="11"/>
      <c r="H4" s="21"/>
      <c r="I4" s="11"/>
      <c r="J4" s="11"/>
      <c r="K4" s="11"/>
      <c r="L4" s="11"/>
      <c r="M4" s="11"/>
      <c r="N4" s="21"/>
      <c r="O4" s="21"/>
      <c r="P4" s="11"/>
      <c r="Q4" s="11"/>
      <c r="R4" s="21"/>
      <c r="S4" s="21"/>
      <c r="T4" s="21"/>
      <c r="U4" s="11"/>
      <c r="V4" s="11"/>
      <c r="W4" s="10"/>
    </row>
    <row r="5" spans="1:25" ht="33" customHeight="1" x14ac:dyDescent="0.3">
      <c r="A5" s="139" t="s">
        <v>0</v>
      </c>
      <c r="B5" s="141" t="s">
        <v>1</v>
      </c>
      <c r="C5" s="142" t="s">
        <v>14</v>
      </c>
      <c r="D5" s="142" t="s">
        <v>11</v>
      </c>
      <c r="E5" s="134" t="s">
        <v>2</v>
      </c>
      <c r="F5" s="134" t="s">
        <v>3</v>
      </c>
      <c r="G5" s="134" t="s">
        <v>8</v>
      </c>
      <c r="H5" s="144" t="s">
        <v>18</v>
      </c>
      <c r="I5" s="144"/>
      <c r="J5" s="144"/>
      <c r="K5" s="144"/>
      <c r="L5" s="144"/>
      <c r="M5" s="141" t="s">
        <v>10</v>
      </c>
      <c r="N5" s="141"/>
      <c r="O5" s="141"/>
      <c r="P5" s="141"/>
      <c r="Q5" s="141"/>
      <c r="R5" s="141"/>
      <c r="S5" s="141"/>
      <c r="T5" s="141"/>
      <c r="U5" s="141"/>
      <c r="V5" s="141"/>
      <c r="W5" s="134" t="s">
        <v>12</v>
      </c>
      <c r="X5" s="145" t="s">
        <v>24</v>
      </c>
    </row>
    <row r="6" spans="1:25" ht="102" customHeight="1" x14ac:dyDescent="0.3">
      <c r="A6" s="140"/>
      <c r="B6" s="141"/>
      <c r="C6" s="143"/>
      <c r="D6" s="143"/>
      <c r="E6" s="134"/>
      <c r="F6" s="134"/>
      <c r="G6" s="134"/>
      <c r="H6" s="8" t="s">
        <v>5</v>
      </c>
      <c r="I6" s="9" t="s">
        <v>6</v>
      </c>
      <c r="J6" s="9" t="s">
        <v>13</v>
      </c>
      <c r="K6" s="9" t="s">
        <v>7</v>
      </c>
      <c r="L6" s="8" t="s">
        <v>9</v>
      </c>
      <c r="M6" s="49" t="s">
        <v>20</v>
      </c>
      <c r="N6" s="49" t="s">
        <v>130</v>
      </c>
      <c r="O6" s="49" t="s">
        <v>131</v>
      </c>
      <c r="P6" s="49" t="s">
        <v>132</v>
      </c>
      <c r="Q6" s="49" t="s">
        <v>133</v>
      </c>
      <c r="R6" s="49" t="s">
        <v>136</v>
      </c>
      <c r="S6" s="49" t="s">
        <v>134</v>
      </c>
      <c r="T6" s="49" t="s">
        <v>135</v>
      </c>
      <c r="U6" s="49" t="s">
        <v>21</v>
      </c>
      <c r="V6" s="49" t="s">
        <v>22</v>
      </c>
      <c r="W6" s="134"/>
      <c r="X6" s="146"/>
    </row>
    <row r="7" spans="1:25" s="23" customFormat="1" ht="43.5" customHeight="1" x14ac:dyDescent="0.3">
      <c r="A7" s="37">
        <v>1</v>
      </c>
      <c r="B7" s="38" t="s">
        <v>39</v>
      </c>
      <c r="C7" s="39">
        <f>SUM(C8)</f>
        <v>1315900</v>
      </c>
      <c r="D7" s="39">
        <f>SUM(D8)</f>
        <v>0</v>
      </c>
      <c r="E7" s="39">
        <f>E8</f>
        <v>1315900</v>
      </c>
      <c r="F7" s="50">
        <f t="shared" ref="F7:W7" si="0">F8</f>
        <v>0</v>
      </c>
      <c r="G7" s="50">
        <f t="shared" si="0"/>
        <v>0</v>
      </c>
      <c r="H7" s="50">
        <f t="shared" si="0"/>
        <v>0</v>
      </c>
      <c r="I7" s="50">
        <f t="shared" si="0"/>
        <v>0</v>
      </c>
      <c r="J7" s="50">
        <f t="shared" si="0"/>
        <v>0</v>
      </c>
      <c r="K7" s="50">
        <f t="shared" si="0"/>
        <v>0</v>
      </c>
      <c r="L7" s="39"/>
      <c r="M7" s="50">
        <f t="shared" si="0"/>
        <v>0</v>
      </c>
      <c r="N7" s="50">
        <f t="shared" si="0"/>
        <v>0</v>
      </c>
      <c r="O7" s="50">
        <f t="shared" si="0"/>
        <v>0</v>
      </c>
      <c r="P7" s="50">
        <f t="shared" si="0"/>
        <v>0</v>
      </c>
      <c r="Q7" s="50">
        <f t="shared" si="0"/>
        <v>1315900</v>
      </c>
      <c r="R7" s="50">
        <f t="shared" si="0"/>
        <v>0</v>
      </c>
      <c r="S7" s="50">
        <f t="shared" si="0"/>
        <v>0</v>
      </c>
      <c r="T7" s="50">
        <f t="shared" si="0"/>
        <v>0</v>
      </c>
      <c r="U7" s="50">
        <f t="shared" si="0"/>
        <v>0</v>
      </c>
      <c r="V7" s="50">
        <f t="shared" si="0"/>
        <v>0</v>
      </c>
      <c r="W7" s="50">
        <f t="shared" si="0"/>
        <v>0</v>
      </c>
      <c r="X7" s="54"/>
      <c r="Y7" s="62">
        <f>E7-I7-M7-N7-O7-P7-Q7-R7-S7-T7-U7-V7-W7</f>
        <v>0</v>
      </c>
    </row>
    <row r="8" spans="1:25" s="23" customFormat="1" ht="37.5" x14ac:dyDescent="0.3">
      <c r="A8" s="24"/>
      <c r="B8" s="25" t="s">
        <v>40</v>
      </c>
      <c r="C8" s="26">
        <f>E8</f>
        <v>1315900</v>
      </c>
      <c r="D8" s="26"/>
      <c r="E8" s="36">
        <v>1315900</v>
      </c>
      <c r="F8" s="26"/>
      <c r="G8" s="27"/>
      <c r="H8" s="27">
        <v>0</v>
      </c>
      <c r="I8" s="26"/>
      <c r="J8" s="27"/>
      <c r="K8" s="27"/>
      <c r="L8" s="25" t="s">
        <v>151</v>
      </c>
      <c r="M8" s="55"/>
      <c r="N8" s="55"/>
      <c r="O8" s="55"/>
      <c r="P8" s="55"/>
      <c r="Q8" s="55">
        <f>E8</f>
        <v>1315900</v>
      </c>
      <c r="R8" s="55"/>
      <c r="S8" s="55"/>
      <c r="T8" s="55"/>
      <c r="U8" s="56"/>
      <c r="V8" s="56"/>
      <c r="W8" s="55"/>
      <c r="X8" s="55"/>
      <c r="Y8" s="62">
        <f t="shared" ref="Y8:Y71" si="1">E8-I8-M8-N8-O8-P8-Q8-R8-S8-T8-U8-V8-W8</f>
        <v>0</v>
      </c>
    </row>
    <row r="9" spans="1:25" s="23" customFormat="1" ht="46.5" customHeight="1" x14ac:dyDescent="0.3">
      <c r="A9" s="40">
        <v>2</v>
      </c>
      <c r="B9" s="41" t="s">
        <v>38</v>
      </c>
      <c r="C9" s="42">
        <f>SUM(C10:C14)</f>
        <v>0</v>
      </c>
      <c r="D9" s="42">
        <f t="shared" ref="D9:F9" si="2">SUM(D10:D14)</f>
        <v>27077000</v>
      </c>
      <c r="E9" s="42">
        <f t="shared" si="2"/>
        <v>27077000</v>
      </c>
      <c r="F9" s="42">
        <f t="shared" si="2"/>
        <v>0</v>
      </c>
      <c r="G9" s="43"/>
      <c r="H9" s="43">
        <f>SUM(H10:H14)</f>
        <v>2</v>
      </c>
      <c r="I9" s="52">
        <f t="shared" ref="I9:W9" si="3">SUM(I10:I14)</f>
        <v>9579000</v>
      </c>
      <c r="J9" s="43">
        <f t="shared" si="3"/>
        <v>4</v>
      </c>
      <c r="K9" s="43"/>
      <c r="L9" s="43"/>
      <c r="M9" s="43">
        <f t="shared" si="3"/>
        <v>0</v>
      </c>
      <c r="N9" s="43">
        <f t="shared" si="3"/>
        <v>658000</v>
      </c>
      <c r="O9" s="43">
        <f t="shared" si="3"/>
        <v>0</v>
      </c>
      <c r="P9" s="43">
        <f t="shared" si="3"/>
        <v>658000</v>
      </c>
      <c r="Q9" s="52">
        <f t="shared" si="3"/>
        <v>14263000</v>
      </c>
      <c r="R9" s="43">
        <f t="shared" si="3"/>
        <v>0</v>
      </c>
      <c r="S9" s="43">
        <f t="shared" si="3"/>
        <v>0</v>
      </c>
      <c r="T9" s="43">
        <f t="shared" si="3"/>
        <v>0</v>
      </c>
      <c r="U9" s="43">
        <f t="shared" si="3"/>
        <v>0</v>
      </c>
      <c r="V9" s="43">
        <f t="shared" si="3"/>
        <v>0</v>
      </c>
      <c r="W9" s="52">
        <f t="shared" si="3"/>
        <v>1919000</v>
      </c>
      <c r="X9" s="52"/>
      <c r="Y9" s="62">
        <f t="shared" si="1"/>
        <v>0</v>
      </c>
    </row>
    <row r="10" spans="1:25" s="23" customFormat="1" ht="63.75" customHeight="1" x14ac:dyDescent="0.3">
      <c r="A10" s="24"/>
      <c r="B10" s="25" t="s">
        <v>41</v>
      </c>
      <c r="C10" s="26"/>
      <c r="D10" s="26">
        <v>3598000</v>
      </c>
      <c r="E10" s="36">
        <v>3598000</v>
      </c>
      <c r="F10" s="26"/>
      <c r="G10" s="27"/>
      <c r="H10" s="27"/>
      <c r="I10" s="26"/>
      <c r="J10" s="27" t="s">
        <v>4</v>
      </c>
      <c r="K10" s="27"/>
      <c r="L10" s="25" t="s">
        <v>144</v>
      </c>
      <c r="M10" s="55"/>
      <c r="N10" s="55"/>
      <c r="O10" s="55"/>
      <c r="P10" s="55"/>
      <c r="Q10" s="55">
        <v>3110000</v>
      </c>
      <c r="R10" s="55"/>
      <c r="S10" s="55"/>
      <c r="T10" s="55"/>
      <c r="U10" s="56"/>
      <c r="V10" s="56"/>
      <c r="W10" s="55">
        <v>488000</v>
      </c>
      <c r="X10" s="55"/>
      <c r="Y10" s="62">
        <f t="shared" si="1"/>
        <v>0</v>
      </c>
    </row>
    <row r="11" spans="1:25" s="23" customFormat="1" ht="37.5" x14ac:dyDescent="0.3">
      <c r="A11" s="24"/>
      <c r="B11" s="25" t="s">
        <v>42</v>
      </c>
      <c r="C11" s="26"/>
      <c r="D11" s="26">
        <v>12000000</v>
      </c>
      <c r="E11" s="36">
        <v>12000000</v>
      </c>
      <c r="F11" s="26"/>
      <c r="G11" s="27"/>
      <c r="H11" s="27"/>
      <c r="I11" s="26"/>
      <c r="J11" s="27" t="s">
        <v>4</v>
      </c>
      <c r="K11" s="27"/>
      <c r="L11" s="25" t="s">
        <v>144</v>
      </c>
      <c r="M11" s="55"/>
      <c r="N11" s="55"/>
      <c r="O11" s="55"/>
      <c r="P11" s="55"/>
      <c r="Q11" s="55">
        <v>10589000</v>
      </c>
      <c r="R11" s="55"/>
      <c r="S11" s="55"/>
      <c r="T11" s="55"/>
      <c r="U11" s="56"/>
      <c r="V11" s="56"/>
      <c r="W11" s="55">
        <v>1411000</v>
      </c>
      <c r="X11" s="55"/>
      <c r="Y11" s="62">
        <f t="shared" si="1"/>
        <v>0</v>
      </c>
    </row>
    <row r="12" spans="1:25" s="23" customFormat="1" ht="70.5" customHeight="1" x14ac:dyDescent="0.3">
      <c r="A12" s="28"/>
      <c r="B12" s="25" t="s">
        <v>43</v>
      </c>
      <c r="C12" s="26"/>
      <c r="D12" s="26">
        <v>2379000</v>
      </c>
      <c r="E12" s="36">
        <v>2379000</v>
      </c>
      <c r="F12" s="30"/>
      <c r="G12" s="31"/>
      <c r="H12" s="27">
        <v>1</v>
      </c>
      <c r="I12" s="26">
        <f>E12</f>
        <v>2379000</v>
      </c>
      <c r="J12" s="27">
        <v>2</v>
      </c>
      <c r="K12" s="27">
        <v>5</v>
      </c>
      <c r="L12" s="25" t="s">
        <v>152</v>
      </c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62">
        <f t="shared" si="1"/>
        <v>0</v>
      </c>
    </row>
    <row r="13" spans="1:25" s="23" customFormat="1" ht="56.25" x14ac:dyDescent="0.3">
      <c r="A13" s="24"/>
      <c r="B13" s="25" t="s">
        <v>44</v>
      </c>
      <c r="C13" s="26"/>
      <c r="D13" s="26">
        <v>7200000</v>
      </c>
      <c r="E13" s="36">
        <v>7200000</v>
      </c>
      <c r="F13" s="26"/>
      <c r="G13" s="27"/>
      <c r="H13" s="27">
        <v>1</v>
      </c>
      <c r="I13" s="26">
        <f>E13</f>
        <v>7200000</v>
      </c>
      <c r="J13" s="27">
        <v>2</v>
      </c>
      <c r="K13" s="27">
        <v>5</v>
      </c>
      <c r="L13" s="25" t="s">
        <v>148</v>
      </c>
      <c r="M13" s="55"/>
      <c r="N13" s="55"/>
      <c r="O13" s="55"/>
      <c r="P13" s="55"/>
      <c r="Q13" s="55"/>
      <c r="R13" s="55"/>
      <c r="S13" s="55"/>
      <c r="T13" s="55"/>
      <c r="U13" s="56"/>
      <c r="V13" s="56"/>
      <c r="W13" s="55"/>
      <c r="X13" s="55"/>
      <c r="Y13" s="62">
        <f t="shared" si="1"/>
        <v>0</v>
      </c>
    </row>
    <row r="14" spans="1:25" s="23" customFormat="1" ht="42" customHeight="1" x14ac:dyDescent="0.3">
      <c r="A14" s="24"/>
      <c r="B14" s="25" t="s">
        <v>45</v>
      </c>
      <c r="C14" s="26"/>
      <c r="D14" s="26">
        <v>1900000</v>
      </c>
      <c r="E14" s="36">
        <v>1900000</v>
      </c>
      <c r="F14" s="26"/>
      <c r="G14" s="27"/>
      <c r="H14" s="27"/>
      <c r="I14" s="26"/>
      <c r="J14" s="27" t="s">
        <v>4</v>
      </c>
      <c r="K14" s="27"/>
      <c r="L14" s="25" t="s">
        <v>144</v>
      </c>
      <c r="M14" s="55"/>
      <c r="N14" s="55">
        <v>658000</v>
      </c>
      <c r="O14" s="55"/>
      <c r="P14" s="55">
        <v>658000</v>
      </c>
      <c r="Q14" s="55">
        <v>564000</v>
      </c>
      <c r="R14" s="55"/>
      <c r="S14" s="55"/>
      <c r="T14" s="55"/>
      <c r="U14" s="56"/>
      <c r="V14" s="56"/>
      <c r="W14" s="55">
        <f>E14-N14-P14-Q14</f>
        <v>20000</v>
      </c>
      <c r="X14" s="55"/>
      <c r="Y14" s="62">
        <f t="shared" si="1"/>
        <v>0</v>
      </c>
    </row>
    <row r="15" spans="1:25" s="23" customFormat="1" ht="37.5" x14ac:dyDescent="0.3">
      <c r="A15" s="40">
        <v>3</v>
      </c>
      <c r="B15" s="41" t="s">
        <v>126</v>
      </c>
      <c r="C15" s="42">
        <f>SUM(C16)</f>
        <v>10000000</v>
      </c>
      <c r="D15" s="42">
        <f>SUM(D16)</f>
        <v>0</v>
      </c>
      <c r="E15" s="42">
        <f>SUM(E16)</f>
        <v>10000000</v>
      </c>
      <c r="F15" s="42">
        <f>SUM(F16)</f>
        <v>2932652.27</v>
      </c>
      <c r="G15" s="43"/>
      <c r="H15" s="52">
        <f>SUM(H16)</f>
        <v>0</v>
      </c>
      <c r="I15" s="52">
        <f t="shared" ref="I15:W15" si="4">SUM(I16)</f>
        <v>0</v>
      </c>
      <c r="J15" s="52">
        <f t="shared" si="4"/>
        <v>0</v>
      </c>
      <c r="K15" s="52">
        <f t="shared" si="4"/>
        <v>0</v>
      </c>
      <c r="L15" s="52">
        <f t="shared" si="4"/>
        <v>0</v>
      </c>
      <c r="M15" s="52">
        <f t="shared" si="4"/>
        <v>2000000</v>
      </c>
      <c r="N15" s="52">
        <f t="shared" si="4"/>
        <v>1000000</v>
      </c>
      <c r="O15" s="52">
        <f t="shared" si="4"/>
        <v>1000000</v>
      </c>
      <c r="P15" s="52">
        <f t="shared" si="4"/>
        <v>1000000</v>
      </c>
      <c r="Q15" s="52">
        <f t="shared" si="4"/>
        <v>1000000</v>
      </c>
      <c r="R15" s="52">
        <f t="shared" si="4"/>
        <v>1000000</v>
      </c>
      <c r="S15" s="52">
        <f t="shared" si="4"/>
        <v>1000000</v>
      </c>
      <c r="T15" s="52">
        <f t="shared" si="4"/>
        <v>1000000</v>
      </c>
      <c r="U15" s="52">
        <f t="shared" si="4"/>
        <v>1000000</v>
      </c>
      <c r="V15" s="52">
        <f t="shared" si="4"/>
        <v>0</v>
      </c>
      <c r="W15" s="52">
        <f t="shared" si="4"/>
        <v>0</v>
      </c>
      <c r="X15" s="58"/>
      <c r="Y15" s="62">
        <f t="shared" si="1"/>
        <v>0</v>
      </c>
    </row>
    <row r="16" spans="1:25" s="23" customFormat="1" ht="46.5" customHeight="1" x14ac:dyDescent="0.3">
      <c r="A16" s="28"/>
      <c r="B16" s="25" t="s">
        <v>46</v>
      </c>
      <c r="C16" s="26">
        <v>10000000</v>
      </c>
      <c r="D16" s="26"/>
      <c r="E16" s="36">
        <v>10000000</v>
      </c>
      <c r="F16" s="30">
        <v>2932652.27</v>
      </c>
      <c r="G16" s="31"/>
      <c r="H16" s="31">
        <v>0</v>
      </c>
      <c r="I16" s="30"/>
      <c r="J16" s="31"/>
      <c r="K16" s="31"/>
      <c r="L16" s="25" t="s">
        <v>146</v>
      </c>
      <c r="M16" s="55">
        <v>2000000</v>
      </c>
      <c r="N16" s="55">
        <v>1000000</v>
      </c>
      <c r="O16" s="55">
        <v>1000000</v>
      </c>
      <c r="P16" s="55">
        <v>1000000</v>
      </c>
      <c r="Q16" s="55">
        <v>1000000</v>
      </c>
      <c r="R16" s="55">
        <v>1000000</v>
      </c>
      <c r="S16" s="55">
        <v>1000000</v>
      </c>
      <c r="T16" s="55">
        <v>1000000</v>
      </c>
      <c r="U16" s="55">
        <v>1000000</v>
      </c>
      <c r="V16" s="57"/>
      <c r="W16" s="57"/>
      <c r="X16" s="57"/>
      <c r="Y16" s="62">
        <f>E16-I16-M16-N16-O16-P16-Q16-R16-S16-T16-U16-V16-W16</f>
        <v>0</v>
      </c>
    </row>
    <row r="17" spans="1:25" s="23" customFormat="1" ht="37.5" x14ac:dyDescent="0.3">
      <c r="A17" s="40">
        <v>4</v>
      </c>
      <c r="B17" s="41" t="s">
        <v>114</v>
      </c>
      <c r="C17" s="42">
        <f>SUM(C18:C21)</f>
        <v>21095500</v>
      </c>
      <c r="D17" s="42">
        <f t="shared" ref="D17:F17" si="5">SUM(D18:D21)</f>
        <v>10000000</v>
      </c>
      <c r="E17" s="42">
        <f t="shared" si="5"/>
        <v>31095500</v>
      </c>
      <c r="F17" s="42">
        <f t="shared" si="5"/>
        <v>672100</v>
      </c>
      <c r="G17" s="43"/>
      <c r="H17" s="43">
        <f>SUM(H18:H21)</f>
        <v>3</v>
      </c>
      <c r="I17" s="42">
        <f>SUM(I18:I21)</f>
        <v>29680000</v>
      </c>
      <c r="J17" s="53"/>
      <c r="K17" s="53"/>
      <c r="L17" s="42">
        <f t="shared" ref="L17:W17" si="6">SUM(L18:L21)</f>
        <v>0</v>
      </c>
      <c r="M17" s="52">
        <f t="shared" si="6"/>
        <v>0</v>
      </c>
      <c r="N17" s="52">
        <f t="shared" si="6"/>
        <v>0</v>
      </c>
      <c r="O17" s="52">
        <f t="shared" si="6"/>
        <v>0</v>
      </c>
      <c r="P17" s="52">
        <f t="shared" si="6"/>
        <v>1415500</v>
      </c>
      <c r="Q17" s="52">
        <f t="shared" si="6"/>
        <v>0</v>
      </c>
      <c r="R17" s="52">
        <f t="shared" si="6"/>
        <v>0</v>
      </c>
      <c r="S17" s="52">
        <f t="shared" si="6"/>
        <v>0</v>
      </c>
      <c r="T17" s="52">
        <f t="shared" si="6"/>
        <v>0</v>
      </c>
      <c r="U17" s="52">
        <f t="shared" si="6"/>
        <v>0</v>
      </c>
      <c r="V17" s="52">
        <f t="shared" si="6"/>
        <v>0</v>
      </c>
      <c r="W17" s="52">
        <f t="shared" si="6"/>
        <v>0</v>
      </c>
      <c r="X17" s="52"/>
      <c r="Y17" s="62">
        <f t="shared" si="1"/>
        <v>0</v>
      </c>
    </row>
    <row r="18" spans="1:25" s="23" customFormat="1" ht="87.75" customHeight="1" x14ac:dyDescent="0.3">
      <c r="A18" s="28"/>
      <c r="B18" s="25" t="s">
        <v>47</v>
      </c>
      <c r="C18" s="26">
        <v>9930000</v>
      </c>
      <c r="D18" s="26"/>
      <c r="E18" s="36">
        <v>9930000</v>
      </c>
      <c r="F18" s="30"/>
      <c r="G18" s="31"/>
      <c r="H18" s="27">
        <v>1</v>
      </c>
      <c r="I18" s="26">
        <f>E18</f>
        <v>9930000</v>
      </c>
      <c r="J18" s="31">
        <v>2</v>
      </c>
      <c r="K18" s="31">
        <v>5</v>
      </c>
      <c r="L18" s="25" t="s">
        <v>154</v>
      </c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62">
        <f t="shared" si="1"/>
        <v>0</v>
      </c>
    </row>
    <row r="19" spans="1:25" s="23" customFormat="1" ht="44.25" customHeight="1" x14ac:dyDescent="0.3">
      <c r="A19" s="24"/>
      <c r="B19" s="25" t="s">
        <v>48</v>
      </c>
      <c r="C19" s="26"/>
      <c r="D19" s="26">
        <v>10000000</v>
      </c>
      <c r="E19" s="36">
        <v>10000000</v>
      </c>
      <c r="F19" s="26"/>
      <c r="G19" s="27"/>
      <c r="H19" s="27">
        <v>1</v>
      </c>
      <c r="I19" s="26">
        <f>E19</f>
        <v>10000000</v>
      </c>
      <c r="J19" s="27">
        <v>2</v>
      </c>
      <c r="K19" s="27">
        <v>5</v>
      </c>
      <c r="L19" s="25" t="s">
        <v>155</v>
      </c>
      <c r="M19" s="55"/>
      <c r="N19" s="55"/>
      <c r="O19" s="55"/>
      <c r="P19" s="55"/>
      <c r="Q19" s="55"/>
      <c r="R19" s="55"/>
      <c r="S19" s="55"/>
      <c r="T19" s="55"/>
      <c r="U19" s="56"/>
      <c r="V19" s="56"/>
      <c r="W19" s="55"/>
      <c r="X19" s="55"/>
      <c r="Y19" s="62">
        <f t="shared" si="1"/>
        <v>0</v>
      </c>
    </row>
    <row r="20" spans="1:25" s="23" customFormat="1" ht="66" customHeight="1" x14ac:dyDescent="0.3">
      <c r="A20" s="24"/>
      <c r="B20" s="25" t="s">
        <v>49</v>
      </c>
      <c r="C20" s="26">
        <v>1415500</v>
      </c>
      <c r="D20" s="26"/>
      <c r="E20" s="36">
        <v>1415500</v>
      </c>
      <c r="F20" s="26">
        <v>672100</v>
      </c>
      <c r="G20" s="27"/>
      <c r="H20" s="27">
        <v>0</v>
      </c>
      <c r="I20" s="26"/>
      <c r="J20" s="27"/>
      <c r="K20" s="27"/>
      <c r="L20" s="25" t="s">
        <v>140</v>
      </c>
      <c r="M20" s="55"/>
      <c r="N20" s="55"/>
      <c r="O20" s="55"/>
      <c r="P20" s="55">
        <f>E20</f>
        <v>1415500</v>
      </c>
      <c r="Q20" s="55"/>
      <c r="R20" s="55"/>
      <c r="S20" s="55"/>
      <c r="T20" s="55"/>
      <c r="U20" s="56"/>
      <c r="V20" s="56"/>
      <c r="W20" s="55"/>
      <c r="X20" s="55"/>
      <c r="Y20" s="62">
        <f t="shared" si="1"/>
        <v>0</v>
      </c>
    </row>
    <row r="21" spans="1:25" s="23" customFormat="1" ht="39" customHeight="1" x14ac:dyDescent="0.3">
      <c r="A21" s="24"/>
      <c r="B21" s="25" t="s">
        <v>50</v>
      </c>
      <c r="C21" s="26">
        <v>9750000</v>
      </c>
      <c r="D21" s="26"/>
      <c r="E21" s="36">
        <v>9750000</v>
      </c>
      <c r="F21" s="26"/>
      <c r="G21" s="27"/>
      <c r="H21" s="27">
        <v>1</v>
      </c>
      <c r="I21" s="26">
        <f>E21</f>
        <v>9750000</v>
      </c>
      <c r="J21" s="27">
        <v>2</v>
      </c>
      <c r="K21" s="27">
        <v>5</v>
      </c>
      <c r="L21" s="25" t="s">
        <v>150</v>
      </c>
      <c r="M21" s="55"/>
      <c r="N21" s="55"/>
      <c r="O21" s="55"/>
      <c r="P21" s="55"/>
      <c r="Q21" s="55"/>
      <c r="R21" s="55"/>
      <c r="S21" s="55"/>
      <c r="T21" s="55"/>
      <c r="U21" s="56"/>
      <c r="V21" s="56"/>
      <c r="W21" s="55"/>
      <c r="X21" s="55"/>
      <c r="Y21" s="62">
        <f t="shared" si="1"/>
        <v>0</v>
      </c>
    </row>
    <row r="22" spans="1:25" s="23" customFormat="1" ht="38.25" customHeight="1" x14ac:dyDescent="0.3">
      <c r="A22" s="40">
        <v>4</v>
      </c>
      <c r="B22" s="41" t="s">
        <v>122</v>
      </c>
      <c r="C22" s="42">
        <f>SUM(C23:C25)</f>
        <v>0</v>
      </c>
      <c r="D22" s="42">
        <f t="shared" ref="D22:F22" si="7">SUM(D23:D25)</f>
        <v>44347000</v>
      </c>
      <c r="E22" s="42">
        <f t="shared" si="7"/>
        <v>44347000</v>
      </c>
      <c r="F22" s="42">
        <f t="shared" si="7"/>
        <v>0</v>
      </c>
      <c r="G22" s="43"/>
      <c r="H22" s="43">
        <f>SUM(H23:H25)</f>
        <v>2</v>
      </c>
      <c r="I22" s="42">
        <f>SUM(I23:I25)</f>
        <v>43000000</v>
      </c>
      <c r="J22" s="53"/>
      <c r="K22" s="53"/>
      <c r="L22" s="42">
        <f t="shared" ref="L22:W22" si="8">SUM(L23:L25)</f>
        <v>0</v>
      </c>
      <c r="M22" s="52">
        <f t="shared" si="8"/>
        <v>0</v>
      </c>
      <c r="N22" s="52">
        <f t="shared" si="8"/>
        <v>0</v>
      </c>
      <c r="O22" s="52">
        <f t="shared" si="8"/>
        <v>0</v>
      </c>
      <c r="P22" s="52">
        <f t="shared" si="8"/>
        <v>1098000</v>
      </c>
      <c r="Q22" s="52">
        <f t="shared" si="8"/>
        <v>0</v>
      </c>
      <c r="R22" s="52">
        <f t="shared" si="8"/>
        <v>0</v>
      </c>
      <c r="S22" s="52">
        <f t="shared" si="8"/>
        <v>0</v>
      </c>
      <c r="T22" s="52">
        <f t="shared" si="8"/>
        <v>0</v>
      </c>
      <c r="U22" s="52">
        <f t="shared" si="8"/>
        <v>0</v>
      </c>
      <c r="V22" s="52">
        <f t="shared" si="8"/>
        <v>0</v>
      </c>
      <c r="W22" s="52">
        <f t="shared" si="8"/>
        <v>249000</v>
      </c>
      <c r="X22" s="52"/>
      <c r="Y22" s="62">
        <f t="shared" si="1"/>
        <v>0</v>
      </c>
    </row>
    <row r="23" spans="1:25" s="23" customFormat="1" ht="42.75" customHeight="1" x14ac:dyDescent="0.3">
      <c r="A23" s="24"/>
      <c r="B23" s="25" t="s">
        <v>51</v>
      </c>
      <c r="C23" s="26"/>
      <c r="D23" s="26">
        <v>23000000</v>
      </c>
      <c r="E23" s="36">
        <v>23000000</v>
      </c>
      <c r="F23" s="26"/>
      <c r="G23" s="27"/>
      <c r="H23" s="27">
        <v>1</v>
      </c>
      <c r="I23" s="26">
        <f>E23</f>
        <v>23000000</v>
      </c>
      <c r="J23" s="27">
        <v>2</v>
      </c>
      <c r="K23" s="27">
        <v>5</v>
      </c>
      <c r="L23" s="25" t="s">
        <v>145</v>
      </c>
      <c r="M23" s="55"/>
      <c r="N23" s="55"/>
      <c r="O23" s="55"/>
      <c r="P23" s="55"/>
      <c r="Q23" s="55"/>
      <c r="R23" s="55"/>
      <c r="S23" s="55"/>
      <c r="T23" s="55"/>
      <c r="U23" s="56"/>
      <c r="V23" s="56"/>
      <c r="W23" s="55"/>
      <c r="X23" s="55"/>
      <c r="Y23" s="62">
        <f t="shared" si="1"/>
        <v>0</v>
      </c>
    </row>
    <row r="24" spans="1:25" s="23" customFormat="1" ht="75" x14ac:dyDescent="0.3">
      <c r="A24" s="24"/>
      <c r="B24" s="25" t="s">
        <v>52</v>
      </c>
      <c r="C24" s="26"/>
      <c r="D24" s="26">
        <v>1347000</v>
      </c>
      <c r="E24" s="36">
        <v>1347000</v>
      </c>
      <c r="F24" s="26"/>
      <c r="G24" s="27"/>
      <c r="H24" s="27"/>
      <c r="I24" s="26"/>
      <c r="J24" s="27" t="s">
        <v>4</v>
      </c>
      <c r="K24" s="27"/>
      <c r="L24" s="25" t="s">
        <v>144</v>
      </c>
      <c r="M24" s="55"/>
      <c r="N24" s="55"/>
      <c r="O24" s="55"/>
      <c r="P24" s="55">
        <v>1098000</v>
      </c>
      <c r="Q24" s="55"/>
      <c r="R24" s="55"/>
      <c r="S24" s="55"/>
      <c r="T24" s="55"/>
      <c r="U24" s="56"/>
      <c r="V24" s="56"/>
      <c r="W24" s="55">
        <f>E24-P24</f>
        <v>249000</v>
      </c>
      <c r="X24" s="55"/>
      <c r="Y24" s="62">
        <f t="shared" si="1"/>
        <v>0</v>
      </c>
    </row>
    <row r="25" spans="1:25" s="23" customFormat="1" ht="42.75" customHeight="1" x14ac:dyDescent="0.3">
      <c r="A25" s="28"/>
      <c r="B25" s="25" t="s">
        <v>53</v>
      </c>
      <c r="C25" s="26"/>
      <c r="D25" s="26">
        <v>20000000</v>
      </c>
      <c r="E25" s="36">
        <v>20000000</v>
      </c>
      <c r="F25" s="30"/>
      <c r="G25" s="31"/>
      <c r="H25" s="31">
        <v>1</v>
      </c>
      <c r="I25" s="26">
        <f>E25</f>
        <v>20000000</v>
      </c>
      <c r="J25" s="31">
        <v>2</v>
      </c>
      <c r="K25" s="31">
        <v>5</v>
      </c>
      <c r="L25" s="25" t="s">
        <v>159</v>
      </c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62">
        <f t="shared" si="1"/>
        <v>0</v>
      </c>
    </row>
    <row r="26" spans="1:25" s="23" customFormat="1" ht="37.5" x14ac:dyDescent="0.3">
      <c r="A26" s="40">
        <v>5</v>
      </c>
      <c r="B26" s="41" t="s">
        <v>123</v>
      </c>
      <c r="C26" s="42">
        <f>SUM(C27)</f>
        <v>0</v>
      </c>
      <c r="D26" s="42">
        <f t="shared" ref="D26:W26" si="9">SUM(D27)</f>
        <v>5000000</v>
      </c>
      <c r="E26" s="42">
        <f t="shared" si="9"/>
        <v>5000000</v>
      </c>
      <c r="F26" s="52">
        <f t="shared" si="9"/>
        <v>0</v>
      </c>
      <c r="G26" s="52">
        <f t="shared" si="9"/>
        <v>0</v>
      </c>
      <c r="H26" s="53">
        <f t="shared" si="9"/>
        <v>1</v>
      </c>
      <c r="I26" s="52">
        <f t="shared" si="9"/>
        <v>5000000</v>
      </c>
      <c r="J26" s="53"/>
      <c r="K26" s="53"/>
      <c r="L26" s="42">
        <f t="shared" si="9"/>
        <v>0</v>
      </c>
      <c r="M26" s="52">
        <f t="shared" si="9"/>
        <v>0</v>
      </c>
      <c r="N26" s="52">
        <f t="shared" si="9"/>
        <v>0</v>
      </c>
      <c r="O26" s="52">
        <f t="shared" si="9"/>
        <v>0</v>
      </c>
      <c r="P26" s="52">
        <f t="shared" si="9"/>
        <v>0</v>
      </c>
      <c r="Q26" s="52">
        <f t="shared" si="9"/>
        <v>0</v>
      </c>
      <c r="R26" s="52">
        <f t="shared" si="9"/>
        <v>0</v>
      </c>
      <c r="S26" s="52">
        <f t="shared" si="9"/>
        <v>0</v>
      </c>
      <c r="T26" s="52">
        <f t="shared" si="9"/>
        <v>0</v>
      </c>
      <c r="U26" s="52">
        <f t="shared" si="9"/>
        <v>0</v>
      </c>
      <c r="V26" s="52">
        <f t="shared" si="9"/>
        <v>0</v>
      </c>
      <c r="W26" s="52">
        <f t="shared" si="9"/>
        <v>0</v>
      </c>
      <c r="X26" s="58"/>
      <c r="Y26" s="62">
        <f t="shared" si="1"/>
        <v>0</v>
      </c>
    </row>
    <row r="27" spans="1:25" s="23" customFormat="1" ht="85.5" customHeight="1" x14ac:dyDescent="0.3">
      <c r="A27" s="24"/>
      <c r="B27" s="25" t="s">
        <v>54</v>
      </c>
      <c r="C27" s="26"/>
      <c r="D27" s="26">
        <v>5000000</v>
      </c>
      <c r="E27" s="36">
        <v>5000000</v>
      </c>
      <c r="F27" s="26"/>
      <c r="G27" s="27"/>
      <c r="H27" s="27">
        <v>1</v>
      </c>
      <c r="I27" s="26">
        <v>5000000</v>
      </c>
      <c r="J27" s="27">
        <v>4</v>
      </c>
      <c r="K27" s="27">
        <v>1</v>
      </c>
      <c r="L27" s="25" t="s">
        <v>158</v>
      </c>
      <c r="M27" s="55"/>
      <c r="N27" s="55"/>
      <c r="O27" s="55"/>
      <c r="P27" s="55"/>
      <c r="Q27" s="55"/>
      <c r="R27" s="55"/>
      <c r="S27" s="55"/>
      <c r="T27" s="55"/>
      <c r="U27" s="56"/>
      <c r="V27" s="56"/>
      <c r="W27" s="55"/>
      <c r="X27" s="55"/>
      <c r="Y27" s="62">
        <f t="shared" si="1"/>
        <v>0</v>
      </c>
    </row>
    <row r="28" spans="1:25" s="23" customFormat="1" ht="67.5" customHeight="1" x14ac:dyDescent="0.3">
      <c r="A28" s="40">
        <v>6</v>
      </c>
      <c r="B28" s="41" t="s">
        <v>124</v>
      </c>
      <c r="C28" s="42">
        <f>SUM(C29:C32)</f>
        <v>0</v>
      </c>
      <c r="D28" s="42">
        <f t="shared" ref="D28:F28" si="10">SUM(D29:D32)</f>
        <v>35706000</v>
      </c>
      <c r="E28" s="42">
        <f t="shared" si="10"/>
        <v>35706000</v>
      </c>
      <c r="F28" s="42">
        <f t="shared" si="10"/>
        <v>0</v>
      </c>
      <c r="G28" s="43"/>
      <c r="H28" s="43">
        <f>SUM(H29:H32)</f>
        <v>4</v>
      </c>
      <c r="I28" s="42">
        <f>SUM(I29:I32)</f>
        <v>35706000</v>
      </c>
      <c r="J28" s="53"/>
      <c r="K28" s="53"/>
      <c r="L28" s="42">
        <f t="shared" ref="L28:W28" si="11">SUM(L29:L32)</f>
        <v>0</v>
      </c>
      <c r="M28" s="52">
        <f t="shared" si="11"/>
        <v>0</v>
      </c>
      <c r="N28" s="52">
        <f t="shared" si="11"/>
        <v>0</v>
      </c>
      <c r="O28" s="52">
        <f t="shared" si="11"/>
        <v>0</v>
      </c>
      <c r="P28" s="52">
        <f t="shared" si="11"/>
        <v>0</v>
      </c>
      <c r="Q28" s="52">
        <f t="shared" si="11"/>
        <v>0</v>
      </c>
      <c r="R28" s="52">
        <f t="shared" si="11"/>
        <v>0</v>
      </c>
      <c r="S28" s="52">
        <f t="shared" si="11"/>
        <v>0</v>
      </c>
      <c r="T28" s="52">
        <f t="shared" si="11"/>
        <v>0</v>
      </c>
      <c r="U28" s="52">
        <f t="shared" si="11"/>
        <v>0</v>
      </c>
      <c r="V28" s="52">
        <f t="shared" si="11"/>
        <v>0</v>
      </c>
      <c r="W28" s="52">
        <f t="shared" si="11"/>
        <v>0</v>
      </c>
      <c r="X28" s="52"/>
      <c r="Y28" s="62">
        <f t="shared" si="1"/>
        <v>0</v>
      </c>
    </row>
    <row r="29" spans="1:25" s="23" customFormat="1" ht="63" customHeight="1" x14ac:dyDescent="0.3">
      <c r="A29" s="24"/>
      <c r="B29" s="25" t="s">
        <v>55</v>
      </c>
      <c r="C29" s="26"/>
      <c r="D29" s="26">
        <v>9900000</v>
      </c>
      <c r="E29" s="36">
        <v>9900000</v>
      </c>
      <c r="F29" s="26"/>
      <c r="G29" s="27"/>
      <c r="H29" s="27">
        <v>1</v>
      </c>
      <c r="I29" s="26">
        <f>E29</f>
        <v>9900000</v>
      </c>
      <c r="J29" s="27">
        <v>2</v>
      </c>
      <c r="K29" s="27">
        <v>5</v>
      </c>
      <c r="L29" s="25" t="s">
        <v>137</v>
      </c>
      <c r="M29" s="55"/>
      <c r="N29" s="55"/>
      <c r="O29" s="55"/>
      <c r="P29" s="55"/>
      <c r="Q29" s="55"/>
      <c r="R29" s="55"/>
      <c r="S29" s="55"/>
      <c r="T29" s="55"/>
      <c r="U29" s="56"/>
      <c r="V29" s="56"/>
      <c r="W29" s="55"/>
      <c r="X29" s="55"/>
      <c r="Y29" s="62">
        <f t="shared" si="1"/>
        <v>0</v>
      </c>
    </row>
    <row r="30" spans="1:25" s="23" customFormat="1" ht="56.25" x14ac:dyDescent="0.3">
      <c r="A30" s="24"/>
      <c r="B30" s="25" t="s">
        <v>56</v>
      </c>
      <c r="C30" s="26"/>
      <c r="D30" s="26">
        <v>9950000</v>
      </c>
      <c r="E30" s="36">
        <v>9950000</v>
      </c>
      <c r="F30" s="26"/>
      <c r="G30" s="27"/>
      <c r="H30" s="27">
        <v>1</v>
      </c>
      <c r="I30" s="26">
        <f t="shared" ref="I30:I32" si="12">E30</f>
        <v>9950000</v>
      </c>
      <c r="J30" s="27">
        <v>3</v>
      </c>
      <c r="K30" s="27">
        <v>5</v>
      </c>
      <c r="L30" s="25" t="s">
        <v>156</v>
      </c>
      <c r="M30" s="55"/>
      <c r="N30" s="55"/>
      <c r="O30" s="55"/>
      <c r="P30" s="55"/>
      <c r="Q30" s="55"/>
      <c r="R30" s="55"/>
      <c r="S30" s="55"/>
      <c r="T30" s="55"/>
      <c r="U30" s="56"/>
      <c r="V30" s="56"/>
      <c r="W30" s="55"/>
      <c r="X30" s="55"/>
      <c r="Y30" s="62">
        <f t="shared" si="1"/>
        <v>0</v>
      </c>
    </row>
    <row r="31" spans="1:25" s="23" customFormat="1" ht="45" customHeight="1" x14ac:dyDescent="0.3">
      <c r="A31" s="28"/>
      <c r="B31" s="25" t="s">
        <v>57</v>
      </c>
      <c r="C31" s="26"/>
      <c r="D31" s="26">
        <v>9900000</v>
      </c>
      <c r="E31" s="36">
        <v>9900000</v>
      </c>
      <c r="F31" s="30"/>
      <c r="G31" s="31"/>
      <c r="H31" s="31">
        <v>1</v>
      </c>
      <c r="I31" s="26">
        <f t="shared" si="12"/>
        <v>9900000</v>
      </c>
      <c r="J31" s="27">
        <v>2</v>
      </c>
      <c r="K31" s="27">
        <v>5</v>
      </c>
      <c r="L31" s="25" t="s">
        <v>137</v>
      </c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62">
        <f t="shared" si="1"/>
        <v>0</v>
      </c>
    </row>
    <row r="32" spans="1:25" s="23" customFormat="1" ht="37.5" x14ac:dyDescent="0.3">
      <c r="A32" s="24"/>
      <c r="B32" s="25" t="s">
        <v>58</v>
      </c>
      <c r="C32" s="26"/>
      <c r="D32" s="26">
        <v>5956000</v>
      </c>
      <c r="E32" s="36">
        <v>5956000</v>
      </c>
      <c r="F32" s="26"/>
      <c r="G32" s="27"/>
      <c r="H32" s="27">
        <v>1</v>
      </c>
      <c r="I32" s="26">
        <f t="shared" si="12"/>
        <v>5956000</v>
      </c>
      <c r="J32" s="27">
        <v>2</v>
      </c>
      <c r="K32" s="27">
        <v>5</v>
      </c>
      <c r="L32" s="25" t="s">
        <v>137</v>
      </c>
      <c r="M32" s="55"/>
      <c r="N32" s="55"/>
      <c r="O32" s="55"/>
      <c r="P32" s="55"/>
      <c r="Q32" s="55"/>
      <c r="R32" s="55"/>
      <c r="S32" s="55"/>
      <c r="T32" s="55"/>
      <c r="U32" s="56"/>
      <c r="V32" s="56"/>
      <c r="W32" s="55"/>
      <c r="X32" s="55"/>
      <c r="Y32" s="62">
        <f t="shared" si="1"/>
        <v>0</v>
      </c>
    </row>
    <row r="33" spans="1:25" s="23" customFormat="1" ht="72" customHeight="1" x14ac:dyDescent="0.3">
      <c r="A33" s="40">
        <v>7</v>
      </c>
      <c r="B33" s="41" t="s">
        <v>125</v>
      </c>
      <c r="C33" s="42">
        <f>SUM(C34:C83)</f>
        <v>0</v>
      </c>
      <c r="D33" s="42">
        <f t="shared" ref="D33:F33" si="13">SUM(D34:D83)</f>
        <v>252203600</v>
      </c>
      <c r="E33" s="42">
        <f t="shared" si="13"/>
        <v>252203600</v>
      </c>
      <c r="F33" s="42">
        <f t="shared" si="13"/>
        <v>2476000</v>
      </c>
      <c r="G33" s="43"/>
      <c r="H33" s="52">
        <f>SUM(H34:H83)</f>
        <v>24</v>
      </c>
      <c r="I33" s="52">
        <f t="shared" ref="I33:W33" si="14">SUM(I34:I83)</f>
        <v>122277000</v>
      </c>
      <c r="J33" s="52"/>
      <c r="K33" s="52"/>
      <c r="L33" s="52">
        <f t="shared" si="14"/>
        <v>0</v>
      </c>
      <c r="M33" s="52">
        <f t="shared" si="14"/>
        <v>0</v>
      </c>
      <c r="N33" s="52">
        <f t="shared" si="14"/>
        <v>5741000</v>
      </c>
      <c r="O33" s="52">
        <f t="shared" si="14"/>
        <v>25002000</v>
      </c>
      <c r="P33" s="52">
        <f t="shared" si="14"/>
        <v>12156900</v>
      </c>
      <c r="Q33" s="52">
        <f t="shared" si="14"/>
        <v>38051000</v>
      </c>
      <c r="R33" s="52">
        <f t="shared" si="14"/>
        <v>9148000</v>
      </c>
      <c r="S33" s="52">
        <f t="shared" si="14"/>
        <v>9127000</v>
      </c>
      <c r="T33" s="52">
        <f t="shared" si="14"/>
        <v>0</v>
      </c>
      <c r="U33" s="52">
        <f t="shared" si="14"/>
        <v>0</v>
      </c>
      <c r="V33" s="52">
        <f t="shared" si="14"/>
        <v>8839000</v>
      </c>
      <c r="W33" s="52">
        <f t="shared" si="14"/>
        <v>21861700</v>
      </c>
      <c r="X33" s="58"/>
      <c r="Y33" s="62">
        <f t="shared" si="1"/>
        <v>0</v>
      </c>
    </row>
    <row r="34" spans="1:25" s="23" customFormat="1" ht="93.75" x14ac:dyDescent="0.3">
      <c r="A34" s="24"/>
      <c r="B34" s="25" t="s">
        <v>59</v>
      </c>
      <c r="C34" s="26"/>
      <c r="D34" s="26">
        <v>11500000</v>
      </c>
      <c r="E34" s="36">
        <v>11500000</v>
      </c>
      <c r="F34" s="26"/>
      <c r="G34" s="27"/>
      <c r="H34" s="27">
        <v>1</v>
      </c>
      <c r="I34" s="26">
        <f t="shared" ref="I34:I41" si="15">E34</f>
        <v>11500000</v>
      </c>
      <c r="J34" s="27">
        <v>3</v>
      </c>
      <c r="K34" s="27">
        <v>5</v>
      </c>
      <c r="L34" s="25" t="s">
        <v>139</v>
      </c>
      <c r="M34" s="55"/>
      <c r="N34" s="55"/>
      <c r="O34" s="55"/>
      <c r="P34" s="55"/>
      <c r="Q34" s="55"/>
      <c r="R34" s="55"/>
      <c r="S34" s="55"/>
      <c r="T34" s="55"/>
      <c r="U34" s="56"/>
      <c r="V34" s="56"/>
      <c r="W34" s="55"/>
      <c r="X34" s="55"/>
      <c r="Y34" s="62">
        <f t="shared" si="1"/>
        <v>0</v>
      </c>
    </row>
    <row r="35" spans="1:25" s="23" customFormat="1" ht="67.5" customHeight="1" x14ac:dyDescent="0.3">
      <c r="A35" s="24"/>
      <c r="B35" s="25" t="s">
        <v>60</v>
      </c>
      <c r="C35" s="26"/>
      <c r="D35" s="26">
        <v>8290000</v>
      </c>
      <c r="E35" s="36">
        <v>8290000</v>
      </c>
      <c r="F35" s="26"/>
      <c r="G35" s="27"/>
      <c r="H35" s="27">
        <v>1</v>
      </c>
      <c r="I35" s="26">
        <f t="shared" si="15"/>
        <v>8290000</v>
      </c>
      <c r="J35" s="27">
        <v>3</v>
      </c>
      <c r="K35" s="27">
        <v>5</v>
      </c>
      <c r="L35" s="25" t="s">
        <v>139</v>
      </c>
      <c r="M35" s="55"/>
      <c r="N35" s="55"/>
      <c r="O35" s="55"/>
      <c r="P35" s="55"/>
      <c r="Q35" s="55"/>
      <c r="R35" s="55"/>
      <c r="S35" s="55"/>
      <c r="T35" s="55"/>
      <c r="U35" s="56"/>
      <c r="V35" s="56"/>
      <c r="W35" s="55"/>
      <c r="X35" s="55"/>
      <c r="Y35" s="62">
        <f t="shared" si="1"/>
        <v>0</v>
      </c>
    </row>
    <row r="36" spans="1:25" s="23" customFormat="1" ht="87" customHeight="1" x14ac:dyDescent="0.3">
      <c r="A36" s="28"/>
      <c r="B36" s="25" t="s">
        <v>61</v>
      </c>
      <c r="C36" s="26"/>
      <c r="D36" s="26">
        <v>2400000</v>
      </c>
      <c r="E36" s="36">
        <v>2400000</v>
      </c>
      <c r="F36" s="30"/>
      <c r="G36" s="31"/>
      <c r="H36" s="27">
        <v>1</v>
      </c>
      <c r="I36" s="26">
        <f t="shared" si="15"/>
        <v>2400000</v>
      </c>
      <c r="J36" s="31">
        <v>3</v>
      </c>
      <c r="K36" s="31">
        <v>5</v>
      </c>
      <c r="L36" s="25" t="s">
        <v>139</v>
      </c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62">
        <f t="shared" si="1"/>
        <v>0</v>
      </c>
    </row>
    <row r="37" spans="1:25" s="23" customFormat="1" ht="88.5" customHeight="1" x14ac:dyDescent="0.3">
      <c r="A37" s="24"/>
      <c r="B37" s="25" t="s">
        <v>62</v>
      </c>
      <c r="C37" s="26"/>
      <c r="D37" s="26">
        <v>8886000</v>
      </c>
      <c r="E37" s="36">
        <v>8886000</v>
      </c>
      <c r="F37" s="26"/>
      <c r="G37" s="27"/>
      <c r="H37" s="27">
        <v>1</v>
      </c>
      <c r="I37" s="26">
        <f t="shared" si="15"/>
        <v>8886000</v>
      </c>
      <c r="J37" s="27">
        <v>2</v>
      </c>
      <c r="K37" s="27">
        <v>5</v>
      </c>
      <c r="L37" s="25" t="s">
        <v>137</v>
      </c>
      <c r="M37" s="55"/>
      <c r="N37" s="55"/>
      <c r="O37" s="55"/>
      <c r="P37" s="55"/>
      <c r="Q37" s="55"/>
      <c r="R37" s="55"/>
      <c r="S37" s="55"/>
      <c r="T37" s="55"/>
      <c r="U37" s="56"/>
      <c r="V37" s="56"/>
      <c r="W37" s="55"/>
      <c r="X37" s="55"/>
      <c r="Y37" s="62">
        <f t="shared" si="1"/>
        <v>0</v>
      </c>
    </row>
    <row r="38" spans="1:25" s="23" customFormat="1" ht="75" x14ac:dyDescent="0.3">
      <c r="A38" s="24"/>
      <c r="B38" s="25" t="s">
        <v>63</v>
      </c>
      <c r="C38" s="26"/>
      <c r="D38" s="26">
        <v>5751000</v>
      </c>
      <c r="E38" s="36">
        <v>5751000</v>
      </c>
      <c r="F38" s="26"/>
      <c r="G38" s="27"/>
      <c r="H38" s="27"/>
      <c r="I38" s="26"/>
      <c r="J38" s="27" t="s">
        <v>4</v>
      </c>
      <c r="K38" s="27"/>
      <c r="L38" s="25"/>
      <c r="M38" s="55"/>
      <c r="N38" s="55"/>
      <c r="O38" s="55"/>
      <c r="P38" s="55"/>
      <c r="Q38" s="55"/>
      <c r="R38" s="55">
        <v>4168000</v>
      </c>
      <c r="S38" s="55"/>
      <c r="T38" s="55"/>
      <c r="U38" s="56"/>
      <c r="V38" s="56"/>
      <c r="W38" s="55">
        <v>1583000</v>
      </c>
      <c r="X38" s="55"/>
      <c r="Y38" s="62">
        <f t="shared" si="1"/>
        <v>0</v>
      </c>
    </row>
    <row r="39" spans="1:25" s="23" customFormat="1" ht="87.75" customHeight="1" x14ac:dyDescent="0.3">
      <c r="A39" s="28"/>
      <c r="B39" s="25" t="s">
        <v>64</v>
      </c>
      <c r="C39" s="26"/>
      <c r="D39" s="26">
        <v>4091000</v>
      </c>
      <c r="E39" s="36">
        <v>4091000</v>
      </c>
      <c r="F39" s="30"/>
      <c r="G39" s="31"/>
      <c r="H39" s="27"/>
      <c r="I39" s="30"/>
      <c r="J39" s="27" t="s">
        <v>4</v>
      </c>
      <c r="K39" s="31"/>
      <c r="L39" s="25" t="s">
        <v>144</v>
      </c>
      <c r="M39" s="57"/>
      <c r="N39" s="57"/>
      <c r="O39" s="57"/>
      <c r="P39" s="57"/>
      <c r="Q39" s="55">
        <v>3250000</v>
      </c>
      <c r="R39" s="57"/>
      <c r="S39" s="57"/>
      <c r="T39" s="57"/>
      <c r="U39" s="57"/>
      <c r="V39" s="57"/>
      <c r="W39" s="55">
        <f>E39-Q39</f>
        <v>841000</v>
      </c>
      <c r="X39" s="57"/>
      <c r="Y39" s="62">
        <f t="shared" si="1"/>
        <v>0</v>
      </c>
    </row>
    <row r="40" spans="1:25" s="23" customFormat="1" ht="93.75" x14ac:dyDescent="0.3">
      <c r="A40" s="24"/>
      <c r="B40" s="25" t="s">
        <v>65</v>
      </c>
      <c r="C40" s="26"/>
      <c r="D40" s="26">
        <v>3400000</v>
      </c>
      <c r="E40" s="36">
        <v>3400000</v>
      </c>
      <c r="F40" s="26"/>
      <c r="G40" s="27"/>
      <c r="H40" s="27"/>
      <c r="I40" s="26"/>
      <c r="J40" s="27" t="s">
        <v>4</v>
      </c>
      <c r="K40" s="27"/>
      <c r="L40" s="25"/>
      <c r="M40" s="55"/>
      <c r="N40" s="55"/>
      <c r="O40" s="55"/>
      <c r="P40" s="55"/>
      <c r="Q40" s="55">
        <v>2842000</v>
      </c>
      <c r="R40" s="55"/>
      <c r="S40" s="55"/>
      <c r="T40" s="55"/>
      <c r="U40" s="56"/>
      <c r="V40" s="56"/>
      <c r="W40" s="55">
        <v>558000</v>
      </c>
      <c r="X40" s="55"/>
      <c r="Y40" s="62">
        <f t="shared" si="1"/>
        <v>0</v>
      </c>
    </row>
    <row r="41" spans="1:25" s="23" customFormat="1" ht="64.5" customHeight="1" x14ac:dyDescent="0.3">
      <c r="A41" s="24"/>
      <c r="B41" s="25" t="s">
        <v>66</v>
      </c>
      <c r="C41" s="26"/>
      <c r="D41" s="26">
        <v>8400000</v>
      </c>
      <c r="E41" s="36">
        <v>8400000</v>
      </c>
      <c r="F41" s="26"/>
      <c r="G41" s="27"/>
      <c r="H41" s="27">
        <v>1</v>
      </c>
      <c r="I41" s="26">
        <f t="shared" si="15"/>
        <v>8400000</v>
      </c>
      <c r="J41" s="27">
        <v>2</v>
      </c>
      <c r="K41" s="27">
        <v>5</v>
      </c>
      <c r="L41" s="25" t="s">
        <v>161</v>
      </c>
      <c r="M41" s="55"/>
      <c r="N41" s="55"/>
      <c r="O41" s="55"/>
      <c r="P41" s="55"/>
      <c r="Q41" s="55"/>
      <c r="R41" s="55"/>
      <c r="S41" s="55"/>
      <c r="T41" s="55"/>
      <c r="U41" s="56"/>
      <c r="V41" s="56"/>
      <c r="W41" s="55"/>
      <c r="X41" s="55"/>
      <c r="Y41" s="62">
        <f t="shared" si="1"/>
        <v>0</v>
      </c>
    </row>
    <row r="42" spans="1:25" s="23" customFormat="1" ht="56.25" x14ac:dyDescent="0.3">
      <c r="A42" s="24"/>
      <c r="B42" s="25" t="s">
        <v>67</v>
      </c>
      <c r="C42" s="26"/>
      <c r="D42" s="26">
        <v>5980000</v>
      </c>
      <c r="E42" s="36">
        <v>5980000</v>
      </c>
      <c r="F42" s="26"/>
      <c r="G42" s="27"/>
      <c r="H42" s="27">
        <v>1</v>
      </c>
      <c r="I42" s="26">
        <f t="shared" ref="I42:I51" si="16">E42</f>
        <v>5980000</v>
      </c>
      <c r="J42" s="27">
        <v>2</v>
      </c>
      <c r="K42" s="27">
        <v>5</v>
      </c>
      <c r="L42" s="25" t="s">
        <v>137</v>
      </c>
      <c r="M42" s="55"/>
      <c r="N42" s="55"/>
      <c r="O42" s="55"/>
      <c r="P42" s="55"/>
      <c r="Q42" s="55"/>
      <c r="R42" s="55"/>
      <c r="S42" s="55"/>
      <c r="T42" s="55"/>
      <c r="U42" s="56"/>
      <c r="V42" s="56"/>
      <c r="W42" s="55"/>
      <c r="X42" s="55"/>
      <c r="Y42" s="62">
        <f t="shared" si="1"/>
        <v>0</v>
      </c>
    </row>
    <row r="43" spans="1:25" s="23" customFormat="1" ht="66.75" customHeight="1" x14ac:dyDescent="0.3">
      <c r="A43" s="28"/>
      <c r="B43" s="64" t="s">
        <v>68</v>
      </c>
      <c r="C43" s="26"/>
      <c r="D43" s="26">
        <v>5000000</v>
      </c>
      <c r="E43" s="36">
        <v>5000000</v>
      </c>
      <c r="F43" s="30"/>
      <c r="G43" s="31"/>
      <c r="H43" s="27"/>
      <c r="I43" s="26"/>
      <c r="J43" s="27" t="s">
        <v>4</v>
      </c>
      <c r="K43" s="27"/>
      <c r="L43" s="25" t="s">
        <v>145</v>
      </c>
      <c r="M43" s="57"/>
      <c r="N43" s="57"/>
      <c r="O43" s="57"/>
      <c r="P43" s="57"/>
      <c r="Q43" s="55">
        <v>3740000</v>
      </c>
      <c r="R43" s="57"/>
      <c r="S43" s="57"/>
      <c r="T43" s="57"/>
      <c r="U43" s="57"/>
      <c r="V43" s="57"/>
      <c r="W43" s="57">
        <v>1260000</v>
      </c>
      <c r="X43" s="57"/>
      <c r="Y43" s="62">
        <f t="shared" si="1"/>
        <v>0</v>
      </c>
    </row>
    <row r="44" spans="1:25" s="23" customFormat="1" ht="66.75" customHeight="1" x14ac:dyDescent="0.3">
      <c r="A44" s="24"/>
      <c r="B44" s="64" t="s">
        <v>69</v>
      </c>
      <c r="C44" s="26"/>
      <c r="D44" s="26">
        <v>1999800</v>
      </c>
      <c r="E44" s="36">
        <v>1999800</v>
      </c>
      <c r="F44" s="26"/>
      <c r="G44" s="27"/>
      <c r="H44" s="27"/>
      <c r="I44" s="26"/>
      <c r="J44" s="27" t="s">
        <v>4</v>
      </c>
      <c r="K44" s="27"/>
      <c r="L44" s="25" t="s">
        <v>145</v>
      </c>
      <c r="M44" s="55"/>
      <c r="N44" s="55"/>
      <c r="O44" s="55"/>
      <c r="P44" s="55">
        <v>1360000</v>
      </c>
      <c r="Q44" s="55"/>
      <c r="R44" s="55"/>
      <c r="S44" s="55"/>
      <c r="T44" s="55"/>
      <c r="U44" s="56"/>
      <c r="V44" s="56"/>
      <c r="W44" s="55">
        <v>639800</v>
      </c>
      <c r="X44" s="55"/>
      <c r="Y44" s="62">
        <f t="shared" si="1"/>
        <v>0</v>
      </c>
    </row>
    <row r="45" spans="1:25" s="23" customFormat="1" ht="56.25" x14ac:dyDescent="0.3">
      <c r="A45" s="24"/>
      <c r="B45" s="25" t="s">
        <v>70</v>
      </c>
      <c r="C45" s="26"/>
      <c r="D45" s="26">
        <v>1984800</v>
      </c>
      <c r="E45" s="36">
        <v>1984800</v>
      </c>
      <c r="F45" s="26"/>
      <c r="G45" s="27"/>
      <c r="H45" s="27"/>
      <c r="I45" s="26"/>
      <c r="J45" s="27" t="s">
        <v>4</v>
      </c>
      <c r="K45" s="27"/>
      <c r="L45" s="25" t="s">
        <v>144</v>
      </c>
      <c r="M45" s="55"/>
      <c r="N45" s="55"/>
      <c r="O45" s="55"/>
      <c r="P45" s="55">
        <v>1345000</v>
      </c>
      <c r="Q45" s="55"/>
      <c r="R45" s="55"/>
      <c r="S45" s="55"/>
      <c r="T45" s="55"/>
      <c r="U45" s="56"/>
      <c r="V45" s="56"/>
      <c r="W45" s="55">
        <f>E45-P45</f>
        <v>639800</v>
      </c>
      <c r="X45" s="55"/>
      <c r="Y45" s="62">
        <f t="shared" si="1"/>
        <v>0</v>
      </c>
    </row>
    <row r="46" spans="1:25" s="23" customFormat="1" ht="65.25" customHeight="1" x14ac:dyDescent="0.3">
      <c r="A46" s="28"/>
      <c r="B46" s="25" t="s">
        <v>71</v>
      </c>
      <c r="C46" s="26"/>
      <c r="D46" s="26">
        <v>1992000</v>
      </c>
      <c r="E46" s="36">
        <v>1992000</v>
      </c>
      <c r="F46" s="30"/>
      <c r="G46" s="31"/>
      <c r="H46" s="27">
        <v>1</v>
      </c>
      <c r="I46" s="26">
        <f t="shared" si="16"/>
        <v>1992000</v>
      </c>
      <c r="J46" s="31">
        <v>2</v>
      </c>
      <c r="K46" s="31">
        <v>5</v>
      </c>
      <c r="L46" s="25" t="s">
        <v>160</v>
      </c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62">
        <f t="shared" si="1"/>
        <v>0</v>
      </c>
    </row>
    <row r="47" spans="1:25" s="23" customFormat="1" ht="56.25" x14ac:dyDescent="0.3">
      <c r="A47" s="24"/>
      <c r="B47" s="25" t="s">
        <v>72</v>
      </c>
      <c r="C47" s="26"/>
      <c r="D47" s="26">
        <v>1965000</v>
      </c>
      <c r="E47" s="36">
        <v>1965000</v>
      </c>
      <c r="F47" s="26"/>
      <c r="G47" s="27"/>
      <c r="H47" s="27">
        <v>1</v>
      </c>
      <c r="I47" s="26">
        <f t="shared" si="16"/>
        <v>1965000</v>
      </c>
      <c r="J47" s="27">
        <v>2</v>
      </c>
      <c r="K47" s="27">
        <v>5</v>
      </c>
      <c r="L47" s="25" t="s">
        <v>160</v>
      </c>
      <c r="M47" s="55"/>
      <c r="N47" s="55"/>
      <c r="O47" s="55"/>
      <c r="P47" s="55"/>
      <c r="Q47" s="55"/>
      <c r="R47" s="55"/>
      <c r="S47" s="55"/>
      <c r="T47" s="55"/>
      <c r="U47" s="56"/>
      <c r="V47" s="56"/>
      <c r="W47" s="55"/>
      <c r="X47" s="55"/>
      <c r="Y47" s="62">
        <f t="shared" si="1"/>
        <v>0</v>
      </c>
    </row>
    <row r="48" spans="1:25" s="23" customFormat="1" ht="68.25" customHeight="1" x14ac:dyDescent="0.3">
      <c r="A48" s="24"/>
      <c r="B48" s="25" t="s">
        <v>73</v>
      </c>
      <c r="C48" s="26"/>
      <c r="D48" s="26">
        <v>1262000</v>
      </c>
      <c r="E48" s="36">
        <v>1262000</v>
      </c>
      <c r="F48" s="26"/>
      <c r="G48" s="27"/>
      <c r="H48" s="27">
        <v>1</v>
      </c>
      <c r="I48" s="26">
        <f t="shared" si="16"/>
        <v>1262000</v>
      </c>
      <c r="J48" s="27">
        <v>2</v>
      </c>
      <c r="K48" s="27">
        <v>5</v>
      </c>
      <c r="L48" s="25" t="s">
        <v>160</v>
      </c>
      <c r="M48" s="55"/>
      <c r="N48" s="55"/>
      <c r="O48" s="55"/>
      <c r="P48" s="55"/>
      <c r="Q48" s="55"/>
      <c r="R48" s="55"/>
      <c r="S48" s="55"/>
      <c r="T48" s="55"/>
      <c r="U48" s="56"/>
      <c r="V48" s="56"/>
      <c r="W48" s="55"/>
      <c r="X48" s="55"/>
      <c r="Y48" s="62">
        <f t="shared" si="1"/>
        <v>0</v>
      </c>
    </row>
    <row r="49" spans="1:25" s="23" customFormat="1" ht="56.25" x14ac:dyDescent="0.3">
      <c r="A49" s="24"/>
      <c r="B49" s="25" t="s">
        <v>74</v>
      </c>
      <c r="C49" s="26"/>
      <c r="D49" s="26">
        <v>14186000</v>
      </c>
      <c r="E49" s="36">
        <v>14186000</v>
      </c>
      <c r="F49" s="26"/>
      <c r="G49" s="27"/>
      <c r="H49" s="27"/>
      <c r="I49" s="26"/>
      <c r="J49" s="27" t="s">
        <v>4</v>
      </c>
      <c r="K49" s="27"/>
      <c r="L49" s="25" t="s">
        <v>144</v>
      </c>
      <c r="M49" s="55"/>
      <c r="N49" s="55">
        <v>1396000</v>
      </c>
      <c r="O49" s="55">
        <v>2792000</v>
      </c>
      <c r="P49" s="55">
        <v>2792000</v>
      </c>
      <c r="Q49" s="55">
        <v>2792000</v>
      </c>
      <c r="R49" s="55"/>
      <c r="S49" s="55">
        <v>4188000</v>
      </c>
      <c r="T49" s="55"/>
      <c r="U49" s="56"/>
      <c r="V49" s="56"/>
      <c r="W49" s="55">
        <f>E49-N49-O49-P49-Q49-S49</f>
        <v>226000</v>
      </c>
      <c r="X49" s="55"/>
      <c r="Y49" s="62">
        <f t="shared" si="1"/>
        <v>0</v>
      </c>
    </row>
    <row r="50" spans="1:25" s="23" customFormat="1" ht="72" customHeight="1" x14ac:dyDescent="0.3">
      <c r="A50" s="28"/>
      <c r="B50" s="25" t="s">
        <v>75</v>
      </c>
      <c r="C50" s="26"/>
      <c r="D50" s="26">
        <v>6964000</v>
      </c>
      <c r="E50" s="36">
        <v>6964000</v>
      </c>
      <c r="F50" s="30"/>
      <c r="G50" s="31"/>
      <c r="H50" s="27"/>
      <c r="I50" s="26"/>
      <c r="J50" s="27" t="s">
        <v>4</v>
      </c>
      <c r="K50" s="27"/>
      <c r="L50" s="25" t="s">
        <v>144</v>
      </c>
      <c r="M50" s="57"/>
      <c r="N50" s="55">
        <v>1989000</v>
      </c>
      <c r="O50" s="55">
        <v>1989000</v>
      </c>
      <c r="P50" s="55"/>
      <c r="Q50" s="55">
        <v>2652000</v>
      </c>
      <c r="R50" s="57"/>
      <c r="S50" s="57"/>
      <c r="T50" s="57"/>
      <c r="U50" s="57"/>
      <c r="V50" s="57"/>
      <c r="W50" s="55">
        <f>E50-N50-O50-Q50</f>
        <v>334000</v>
      </c>
      <c r="X50" s="57"/>
      <c r="Y50" s="62">
        <f t="shared" si="1"/>
        <v>0</v>
      </c>
    </row>
    <row r="51" spans="1:25" s="23" customFormat="1" ht="72" customHeight="1" x14ac:dyDescent="0.3">
      <c r="A51" s="24"/>
      <c r="B51" s="25" t="s">
        <v>76</v>
      </c>
      <c r="C51" s="26"/>
      <c r="D51" s="26">
        <v>4504000</v>
      </c>
      <c r="E51" s="36">
        <v>4504000</v>
      </c>
      <c r="F51" s="26"/>
      <c r="G51" s="27"/>
      <c r="H51" s="27">
        <v>1</v>
      </c>
      <c r="I51" s="26">
        <f t="shared" si="16"/>
        <v>4504000</v>
      </c>
      <c r="J51" s="27">
        <v>2</v>
      </c>
      <c r="K51" s="27">
        <v>5</v>
      </c>
      <c r="L51" s="25" t="s">
        <v>148</v>
      </c>
      <c r="M51" s="55"/>
      <c r="N51" s="55"/>
      <c r="O51" s="55"/>
      <c r="P51" s="55"/>
      <c r="Q51" s="55"/>
      <c r="R51" s="55"/>
      <c r="S51" s="55"/>
      <c r="T51" s="55"/>
      <c r="U51" s="56"/>
      <c r="V51" s="56"/>
      <c r="W51" s="55"/>
      <c r="X51" s="55"/>
      <c r="Y51" s="62">
        <f t="shared" si="1"/>
        <v>0</v>
      </c>
    </row>
    <row r="52" spans="1:25" s="23" customFormat="1" ht="75" x14ac:dyDescent="0.3">
      <c r="A52" s="24"/>
      <c r="B52" s="25" t="s">
        <v>77</v>
      </c>
      <c r="C52" s="26"/>
      <c r="D52" s="26">
        <v>8749000</v>
      </c>
      <c r="E52" s="36">
        <v>8749000</v>
      </c>
      <c r="F52" s="26"/>
      <c r="G52" s="27"/>
      <c r="H52" s="27"/>
      <c r="I52" s="26"/>
      <c r="J52" s="27" t="s">
        <v>4</v>
      </c>
      <c r="K52" s="27"/>
      <c r="L52" s="25" t="s">
        <v>144</v>
      </c>
      <c r="M52" s="55"/>
      <c r="N52" s="55"/>
      <c r="O52" s="55"/>
      <c r="P52" s="55"/>
      <c r="Q52" s="55">
        <v>8720000</v>
      </c>
      <c r="R52" s="55"/>
      <c r="S52" s="55"/>
      <c r="T52" s="55"/>
      <c r="U52" s="56"/>
      <c r="V52" s="56"/>
      <c r="W52" s="55">
        <f>E52-Q52</f>
        <v>29000</v>
      </c>
      <c r="X52" s="55"/>
      <c r="Y52" s="62">
        <f t="shared" si="1"/>
        <v>0</v>
      </c>
    </row>
    <row r="53" spans="1:25" s="23" customFormat="1" ht="92.25" customHeight="1" x14ac:dyDescent="0.3">
      <c r="A53" s="28"/>
      <c r="B53" s="25" t="s">
        <v>78</v>
      </c>
      <c r="C53" s="26"/>
      <c r="D53" s="26">
        <v>3080000</v>
      </c>
      <c r="E53" s="36">
        <v>3080000</v>
      </c>
      <c r="F53" s="30"/>
      <c r="G53" s="31"/>
      <c r="H53" s="27"/>
      <c r="I53" s="30"/>
      <c r="J53" s="27" t="s">
        <v>4</v>
      </c>
      <c r="K53" s="31"/>
      <c r="L53" s="25" t="s">
        <v>144</v>
      </c>
      <c r="M53" s="57"/>
      <c r="N53" s="57"/>
      <c r="O53" s="57"/>
      <c r="P53" s="57"/>
      <c r="Q53" s="55">
        <v>2598000</v>
      </c>
      <c r="R53" s="57"/>
      <c r="S53" s="57"/>
      <c r="T53" s="57"/>
      <c r="U53" s="57"/>
      <c r="V53" s="57"/>
      <c r="W53" s="55">
        <f>E53-Q53</f>
        <v>482000</v>
      </c>
      <c r="X53" s="57"/>
      <c r="Y53" s="62">
        <f t="shared" si="1"/>
        <v>0</v>
      </c>
    </row>
    <row r="54" spans="1:25" s="23" customFormat="1" ht="56.25" x14ac:dyDescent="0.3">
      <c r="A54" s="24"/>
      <c r="B54" s="25" t="s">
        <v>79</v>
      </c>
      <c r="C54" s="26"/>
      <c r="D54" s="26">
        <v>1827000</v>
      </c>
      <c r="E54" s="36">
        <v>1827000</v>
      </c>
      <c r="F54" s="26"/>
      <c r="G54" s="27"/>
      <c r="H54" s="27"/>
      <c r="I54" s="26"/>
      <c r="J54" s="27" t="s">
        <v>4</v>
      </c>
      <c r="K54" s="27"/>
      <c r="L54" s="25" t="s">
        <v>144</v>
      </c>
      <c r="M54" s="55"/>
      <c r="N54" s="55"/>
      <c r="O54" s="55">
        <v>1820000</v>
      </c>
      <c r="P54" s="55"/>
      <c r="Q54" s="55"/>
      <c r="R54" s="55"/>
      <c r="S54" s="55"/>
      <c r="T54" s="55"/>
      <c r="U54" s="56"/>
      <c r="V54" s="56"/>
      <c r="W54" s="55">
        <f>E54-O54</f>
        <v>7000</v>
      </c>
      <c r="X54" s="55"/>
      <c r="Y54" s="62">
        <f t="shared" si="1"/>
        <v>0</v>
      </c>
    </row>
    <row r="55" spans="1:25" s="23" customFormat="1" ht="94.5" customHeight="1" x14ac:dyDescent="0.3">
      <c r="A55" s="24"/>
      <c r="B55" s="25" t="s">
        <v>80</v>
      </c>
      <c r="C55" s="26"/>
      <c r="D55" s="26">
        <v>1674000</v>
      </c>
      <c r="E55" s="36">
        <v>1674000</v>
      </c>
      <c r="F55" s="26"/>
      <c r="G55" s="27"/>
      <c r="H55" s="27"/>
      <c r="I55" s="26"/>
      <c r="J55" s="27" t="s">
        <v>4</v>
      </c>
      <c r="K55" s="27"/>
      <c r="L55" s="25" t="s">
        <v>144</v>
      </c>
      <c r="M55" s="55"/>
      <c r="N55" s="55"/>
      <c r="O55" s="55">
        <v>1669000</v>
      </c>
      <c r="P55" s="55"/>
      <c r="Q55" s="55"/>
      <c r="R55" s="55"/>
      <c r="S55" s="55"/>
      <c r="T55" s="55"/>
      <c r="U55" s="56"/>
      <c r="V55" s="56"/>
      <c r="W55" s="55">
        <f>E55-O55</f>
        <v>5000</v>
      </c>
      <c r="X55" s="55"/>
      <c r="Y55" s="62">
        <f t="shared" si="1"/>
        <v>0</v>
      </c>
    </row>
    <row r="56" spans="1:25" s="23" customFormat="1" ht="56.25" x14ac:dyDescent="0.3">
      <c r="A56" s="24"/>
      <c r="B56" s="25" t="s">
        <v>81</v>
      </c>
      <c r="C56" s="26"/>
      <c r="D56" s="26">
        <v>14223000</v>
      </c>
      <c r="E56" s="36">
        <v>14223000</v>
      </c>
      <c r="F56" s="26"/>
      <c r="G56" s="27"/>
      <c r="H56" s="27">
        <v>1</v>
      </c>
      <c r="I56" s="26">
        <f>E56</f>
        <v>14223000</v>
      </c>
      <c r="J56" s="27">
        <v>2</v>
      </c>
      <c r="K56" s="27">
        <v>5</v>
      </c>
      <c r="L56" s="25" t="s">
        <v>138</v>
      </c>
      <c r="M56" s="55"/>
      <c r="N56" s="55"/>
      <c r="O56" s="55"/>
      <c r="P56" s="55"/>
      <c r="Q56" s="55"/>
      <c r="R56" s="55"/>
      <c r="S56" s="55"/>
      <c r="T56" s="55"/>
      <c r="U56" s="56"/>
      <c r="V56" s="56"/>
      <c r="W56" s="55"/>
      <c r="X56" s="55"/>
      <c r="Y56" s="62">
        <f t="shared" si="1"/>
        <v>0</v>
      </c>
    </row>
    <row r="57" spans="1:25" s="23" customFormat="1" ht="87.75" customHeight="1" x14ac:dyDescent="0.3">
      <c r="A57" s="28"/>
      <c r="B57" s="25" t="s">
        <v>82</v>
      </c>
      <c r="C57" s="26"/>
      <c r="D57" s="26">
        <v>2681000</v>
      </c>
      <c r="E57" s="36">
        <v>2681000</v>
      </c>
      <c r="F57" s="26">
        <v>2476000</v>
      </c>
      <c r="G57" s="31"/>
      <c r="H57" s="27"/>
      <c r="I57" s="30"/>
      <c r="J57" s="27" t="s">
        <v>4</v>
      </c>
      <c r="K57" s="31"/>
      <c r="L57" s="25" t="s">
        <v>144</v>
      </c>
      <c r="M57" s="57"/>
      <c r="N57" s="57"/>
      <c r="O57" s="57">
        <v>2476000</v>
      </c>
      <c r="P57" s="57"/>
      <c r="Q57" s="57"/>
      <c r="R57" s="57"/>
      <c r="S57" s="57"/>
      <c r="T57" s="57"/>
      <c r="U57" s="57"/>
      <c r="V57" s="57"/>
      <c r="W57" s="57">
        <f>E57-O57</f>
        <v>205000</v>
      </c>
      <c r="X57" s="57"/>
      <c r="Y57" s="62">
        <f t="shared" si="1"/>
        <v>0</v>
      </c>
    </row>
    <row r="58" spans="1:25" s="23" customFormat="1" ht="72.75" customHeight="1" x14ac:dyDescent="0.3">
      <c r="A58" s="24"/>
      <c r="B58" s="25" t="s">
        <v>129</v>
      </c>
      <c r="C58" s="26"/>
      <c r="D58" s="26">
        <v>1635000</v>
      </c>
      <c r="E58" s="36">
        <v>1635000</v>
      </c>
      <c r="F58" s="26"/>
      <c r="G58" s="27"/>
      <c r="H58" s="27"/>
      <c r="I58" s="26"/>
      <c r="J58" s="27" t="s">
        <v>4</v>
      </c>
      <c r="K58" s="27"/>
      <c r="L58" s="25" t="s">
        <v>144</v>
      </c>
      <c r="M58" s="55"/>
      <c r="N58" s="55"/>
      <c r="O58" s="55">
        <v>1330000</v>
      </c>
      <c r="P58" s="55"/>
      <c r="Q58" s="55"/>
      <c r="R58" s="55"/>
      <c r="S58" s="55"/>
      <c r="T58" s="55"/>
      <c r="U58" s="56"/>
      <c r="V58" s="56"/>
      <c r="W58" s="55">
        <f>E58-O58</f>
        <v>305000</v>
      </c>
      <c r="X58" s="55"/>
      <c r="Y58" s="62">
        <f t="shared" si="1"/>
        <v>0</v>
      </c>
    </row>
    <row r="59" spans="1:25" s="23" customFormat="1" ht="93.75" x14ac:dyDescent="0.3">
      <c r="A59" s="24"/>
      <c r="B59" s="25" t="s">
        <v>128</v>
      </c>
      <c r="C59" s="26"/>
      <c r="D59" s="26">
        <v>1310000</v>
      </c>
      <c r="E59" s="36">
        <v>1310000</v>
      </c>
      <c r="F59" s="26"/>
      <c r="G59" s="27"/>
      <c r="H59" s="27"/>
      <c r="I59" s="26"/>
      <c r="J59" s="27" t="s">
        <v>4</v>
      </c>
      <c r="K59" s="27"/>
      <c r="L59" s="25" t="s">
        <v>144</v>
      </c>
      <c r="M59" s="55"/>
      <c r="N59" s="55"/>
      <c r="O59" s="55">
        <v>1310000</v>
      </c>
      <c r="P59" s="55"/>
      <c r="Q59" s="55"/>
      <c r="R59" s="55"/>
      <c r="S59" s="55"/>
      <c r="T59" s="55"/>
      <c r="U59" s="56"/>
      <c r="V59" s="56"/>
      <c r="W59" s="55">
        <f>E59-O59</f>
        <v>0</v>
      </c>
      <c r="X59" s="55"/>
      <c r="Y59" s="62">
        <f t="shared" si="1"/>
        <v>0</v>
      </c>
    </row>
    <row r="60" spans="1:25" s="23" customFormat="1" ht="93.75" customHeight="1" x14ac:dyDescent="0.3">
      <c r="A60" s="28"/>
      <c r="B60" s="25" t="s">
        <v>83</v>
      </c>
      <c r="C60" s="26"/>
      <c r="D60" s="26">
        <v>4549000</v>
      </c>
      <c r="E60" s="36">
        <v>4549000</v>
      </c>
      <c r="F60" s="30"/>
      <c r="G60" s="31"/>
      <c r="H60" s="27">
        <v>1</v>
      </c>
      <c r="I60" s="26">
        <f t="shared" ref="I60:I73" si="17">E60</f>
        <v>4549000</v>
      </c>
      <c r="J60" s="27">
        <v>2</v>
      </c>
      <c r="K60" s="27">
        <v>5</v>
      </c>
      <c r="L60" s="25" t="s">
        <v>147</v>
      </c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7"/>
      <c r="Y60" s="62">
        <f t="shared" si="1"/>
        <v>0</v>
      </c>
    </row>
    <row r="61" spans="1:25" s="23" customFormat="1" ht="75" x14ac:dyDescent="0.3">
      <c r="A61" s="24"/>
      <c r="B61" s="25" t="s">
        <v>84</v>
      </c>
      <c r="C61" s="26"/>
      <c r="D61" s="26">
        <v>2160000</v>
      </c>
      <c r="E61" s="36">
        <v>2160000</v>
      </c>
      <c r="F61" s="26"/>
      <c r="G61" s="27"/>
      <c r="H61" s="27">
        <v>1</v>
      </c>
      <c r="I61" s="26">
        <f t="shared" si="17"/>
        <v>2160000</v>
      </c>
      <c r="J61" s="27">
        <v>2</v>
      </c>
      <c r="K61" s="27">
        <v>5</v>
      </c>
      <c r="L61" s="25" t="s">
        <v>138</v>
      </c>
      <c r="M61" s="55"/>
      <c r="N61" s="55"/>
      <c r="O61" s="55"/>
      <c r="P61" s="55"/>
      <c r="Q61" s="55"/>
      <c r="R61" s="55"/>
      <c r="S61" s="55"/>
      <c r="T61" s="55"/>
      <c r="U61" s="56"/>
      <c r="V61" s="56"/>
      <c r="W61" s="55"/>
      <c r="X61" s="55"/>
      <c r="Y61" s="62">
        <f t="shared" si="1"/>
        <v>0</v>
      </c>
    </row>
    <row r="62" spans="1:25" s="23" customFormat="1" ht="114.75" customHeight="1" x14ac:dyDescent="0.3">
      <c r="A62" s="24"/>
      <c r="B62" s="25" t="s">
        <v>85</v>
      </c>
      <c r="C62" s="26"/>
      <c r="D62" s="26">
        <v>2167000</v>
      </c>
      <c r="E62" s="36">
        <v>2167000</v>
      </c>
      <c r="F62" s="26"/>
      <c r="G62" s="27"/>
      <c r="H62" s="27">
        <v>1</v>
      </c>
      <c r="I62" s="26">
        <f t="shared" si="17"/>
        <v>2167000</v>
      </c>
      <c r="J62" s="27">
        <v>2</v>
      </c>
      <c r="K62" s="27">
        <v>5</v>
      </c>
      <c r="L62" s="25" t="s">
        <v>148</v>
      </c>
      <c r="M62" s="55"/>
      <c r="N62" s="55"/>
      <c r="O62" s="55"/>
      <c r="P62" s="55"/>
      <c r="Q62" s="55"/>
      <c r="R62" s="55"/>
      <c r="S62" s="55"/>
      <c r="T62" s="55"/>
      <c r="U62" s="56"/>
      <c r="V62" s="56"/>
      <c r="W62" s="55"/>
      <c r="X62" s="55"/>
      <c r="Y62" s="62">
        <f t="shared" si="1"/>
        <v>0</v>
      </c>
    </row>
    <row r="63" spans="1:25" s="23" customFormat="1" ht="75" x14ac:dyDescent="0.3">
      <c r="A63" s="24"/>
      <c r="B63" s="64" t="s">
        <v>86</v>
      </c>
      <c r="C63" s="26"/>
      <c r="D63" s="26">
        <v>1442000</v>
      </c>
      <c r="E63" s="36">
        <v>1442000</v>
      </c>
      <c r="F63" s="26"/>
      <c r="G63" s="27"/>
      <c r="H63" s="27"/>
      <c r="I63" s="26"/>
      <c r="J63" s="27" t="s">
        <v>4</v>
      </c>
      <c r="K63" s="27"/>
      <c r="L63" s="25" t="s">
        <v>145</v>
      </c>
      <c r="M63" s="55"/>
      <c r="N63" s="55"/>
      <c r="O63" s="55"/>
      <c r="P63" s="55">
        <v>1355000</v>
      </c>
      <c r="Q63" s="55"/>
      <c r="R63" s="55"/>
      <c r="S63" s="55"/>
      <c r="T63" s="55"/>
      <c r="U63" s="56"/>
      <c r="V63" s="56"/>
      <c r="W63" s="55">
        <v>87000</v>
      </c>
      <c r="X63" s="55"/>
      <c r="Y63" s="62">
        <f t="shared" si="1"/>
        <v>0</v>
      </c>
    </row>
    <row r="64" spans="1:25" s="23" customFormat="1" ht="56.25" x14ac:dyDescent="0.3">
      <c r="A64" s="24"/>
      <c r="B64" s="25" t="s">
        <v>87</v>
      </c>
      <c r="C64" s="26"/>
      <c r="D64" s="26">
        <v>7012000</v>
      </c>
      <c r="E64" s="36">
        <v>7012000</v>
      </c>
      <c r="F64" s="26"/>
      <c r="G64" s="27"/>
      <c r="H64" s="27">
        <v>1</v>
      </c>
      <c r="I64" s="26">
        <f t="shared" si="17"/>
        <v>7012000</v>
      </c>
      <c r="J64" s="27">
        <v>2</v>
      </c>
      <c r="K64" s="27">
        <v>5</v>
      </c>
      <c r="L64" s="25" t="s">
        <v>148</v>
      </c>
      <c r="M64" s="55"/>
      <c r="N64" s="55"/>
      <c r="O64" s="55"/>
      <c r="P64" s="55"/>
      <c r="Q64" s="55"/>
      <c r="R64" s="55"/>
      <c r="S64" s="55"/>
      <c r="T64" s="55"/>
      <c r="U64" s="56"/>
      <c r="V64" s="56"/>
      <c r="W64" s="55"/>
      <c r="X64" s="55"/>
      <c r="Y64" s="62">
        <f t="shared" si="1"/>
        <v>0</v>
      </c>
    </row>
    <row r="65" spans="1:25" s="23" customFormat="1" ht="66" customHeight="1" x14ac:dyDescent="0.3">
      <c r="A65" s="28"/>
      <c r="B65" s="25" t="s">
        <v>88</v>
      </c>
      <c r="C65" s="26"/>
      <c r="D65" s="26">
        <v>1612000</v>
      </c>
      <c r="E65" s="36">
        <v>1612000</v>
      </c>
      <c r="F65" s="30"/>
      <c r="G65" s="31"/>
      <c r="H65" s="27">
        <v>1</v>
      </c>
      <c r="I65" s="26">
        <f t="shared" si="17"/>
        <v>1612000</v>
      </c>
      <c r="J65" s="27">
        <v>2</v>
      </c>
      <c r="K65" s="27">
        <v>5</v>
      </c>
      <c r="L65" s="25" t="s">
        <v>138</v>
      </c>
      <c r="M65" s="57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62">
        <f t="shared" si="1"/>
        <v>0</v>
      </c>
    </row>
    <row r="66" spans="1:25" s="23" customFormat="1" ht="66" customHeight="1" x14ac:dyDescent="0.3">
      <c r="A66" s="24"/>
      <c r="B66" s="64" t="s">
        <v>89</v>
      </c>
      <c r="C66" s="26"/>
      <c r="D66" s="26">
        <v>13000000</v>
      </c>
      <c r="E66" s="36">
        <v>13000000</v>
      </c>
      <c r="F66" s="26"/>
      <c r="G66" s="27"/>
      <c r="H66" s="27"/>
      <c r="I66" s="26"/>
      <c r="J66" s="27" t="s">
        <v>4</v>
      </c>
      <c r="K66" s="27"/>
      <c r="L66" s="25"/>
      <c r="M66" s="55"/>
      <c r="N66" s="55"/>
      <c r="O66" s="55"/>
      <c r="P66" s="55"/>
      <c r="Q66" s="55"/>
      <c r="R66" s="55"/>
      <c r="S66" s="55"/>
      <c r="T66" s="55"/>
      <c r="U66" s="56"/>
      <c r="V66" s="56">
        <v>8839000</v>
      </c>
      <c r="W66" s="55">
        <v>4161000</v>
      </c>
      <c r="X66" s="55"/>
      <c r="Y66" s="62">
        <f t="shared" si="1"/>
        <v>0</v>
      </c>
    </row>
    <row r="67" spans="1:25" s="23" customFormat="1" ht="75" x14ac:dyDescent="0.3">
      <c r="A67" s="24"/>
      <c r="B67" s="64" t="s">
        <v>90</v>
      </c>
      <c r="C67" s="26"/>
      <c r="D67" s="26">
        <v>7148000</v>
      </c>
      <c r="E67" s="36">
        <v>7148000</v>
      </c>
      <c r="F67" s="26"/>
      <c r="G67" s="27"/>
      <c r="H67" s="27"/>
      <c r="I67" s="26"/>
      <c r="J67" s="27" t="s">
        <v>4</v>
      </c>
      <c r="K67" s="27"/>
      <c r="L67" s="25"/>
      <c r="M67" s="55"/>
      <c r="N67" s="55"/>
      <c r="O67" s="55"/>
      <c r="P67" s="55"/>
      <c r="Q67" s="55"/>
      <c r="R67" s="55"/>
      <c r="S67" s="55">
        <v>4939000</v>
      </c>
      <c r="T67" s="55"/>
      <c r="U67" s="56"/>
      <c r="V67" s="56"/>
      <c r="W67" s="55">
        <v>2209000</v>
      </c>
      <c r="X67" s="55"/>
      <c r="Y67" s="62">
        <f t="shared" si="1"/>
        <v>0</v>
      </c>
    </row>
    <row r="68" spans="1:25" s="23" customFormat="1" ht="93" customHeight="1" x14ac:dyDescent="0.3">
      <c r="A68" s="28"/>
      <c r="B68" s="25" t="s">
        <v>91</v>
      </c>
      <c r="C68" s="26"/>
      <c r="D68" s="26">
        <v>7210000</v>
      </c>
      <c r="E68" s="36">
        <v>7210000</v>
      </c>
      <c r="F68" s="30"/>
      <c r="G68" s="31"/>
      <c r="H68" s="27"/>
      <c r="I68" s="30"/>
      <c r="J68" s="27" t="s">
        <v>4</v>
      </c>
      <c r="K68" s="31"/>
      <c r="L68" s="25"/>
      <c r="M68" s="57"/>
      <c r="N68" s="57"/>
      <c r="O68" s="55">
        <v>1647000</v>
      </c>
      <c r="P68" s="57"/>
      <c r="Q68" s="55">
        <v>3843000</v>
      </c>
      <c r="R68" s="57"/>
      <c r="S68" s="57"/>
      <c r="T68" s="57"/>
      <c r="U68" s="57"/>
      <c r="V68" s="57"/>
      <c r="W68" s="57">
        <f>E68-O68-Q68</f>
        <v>1720000</v>
      </c>
      <c r="X68" s="57"/>
      <c r="Y68" s="62">
        <f t="shared" si="1"/>
        <v>0</v>
      </c>
    </row>
    <row r="69" spans="1:25" s="23" customFormat="1" ht="50.25" customHeight="1" x14ac:dyDescent="0.3">
      <c r="A69" s="24"/>
      <c r="B69" s="25" t="s">
        <v>92</v>
      </c>
      <c r="C69" s="26"/>
      <c r="D69" s="26">
        <v>1530000</v>
      </c>
      <c r="E69" s="36">
        <v>1530000</v>
      </c>
      <c r="F69" s="26"/>
      <c r="G69" s="27"/>
      <c r="H69" s="27">
        <v>1</v>
      </c>
      <c r="I69" s="26">
        <f t="shared" si="17"/>
        <v>1530000</v>
      </c>
      <c r="J69" s="27">
        <v>2</v>
      </c>
      <c r="K69" s="27">
        <v>5</v>
      </c>
      <c r="L69" s="25" t="s">
        <v>148</v>
      </c>
      <c r="M69" s="55"/>
      <c r="N69" s="55"/>
      <c r="O69" s="55"/>
      <c r="P69" s="55"/>
      <c r="Q69" s="55"/>
      <c r="R69" s="55"/>
      <c r="S69" s="55"/>
      <c r="T69" s="55"/>
      <c r="U69" s="56"/>
      <c r="V69" s="56"/>
      <c r="W69" s="55"/>
      <c r="X69" s="55"/>
      <c r="Y69" s="62">
        <f t="shared" si="1"/>
        <v>0</v>
      </c>
    </row>
    <row r="70" spans="1:25" s="23" customFormat="1" ht="68.25" customHeight="1" x14ac:dyDescent="0.3">
      <c r="A70" s="24"/>
      <c r="B70" s="25" t="s">
        <v>93</v>
      </c>
      <c r="C70" s="26"/>
      <c r="D70" s="26">
        <v>5556000</v>
      </c>
      <c r="E70" s="36">
        <v>5556000</v>
      </c>
      <c r="F70" s="26"/>
      <c r="G70" s="27"/>
      <c r="H70" s="27">
        <v>1</v>
      </c>
      <c r="I70" s="26">
        <f t="shared" si="17"/>
        <v>5556000</v>
      </c>
      <c r="J70" s="27">
        <v>2</v>
      </c>
      <c r="K70" s="27">
        <v>5</v>
      </c>
      <c r="L70" s="25" t="s">
        <v>138</v>
      </c>
      <c r="M70" s="55"/>
      <c r="N70" s="55"/>
      <c r="O70" s="55"/>
      <c r="P70" s="55"/>
      <c r="Q70" s="55"/>
      <c r="R70" s="55"/>
      <c r="S70" s="55"/>
      <c r="T70" s="55"/>
      <c r="U70" s="56"/>
      <c r="V70" s="56"/>
      <c r="W70" s="55"/>
      <c r="X70" s="55"/>
      <c r="Y70" s="62">
        <f t="shared" si="1"/>
        <v>0</v>
      </c>
    </row>
    <row r="71" spans="1:25" s="23" customFormat="1" ht="91.5" customHeight="1" x14ac:dyDescent="0.3">
      <c r="A71" s="24"/>
      <c r="B71" s="25" t="s">
        <v>94</v>
      </c>
      <c r="C71" s="26"/>
      <c r="D71" s="26">
        <v>1859000</v>
      </c>
      <c r="E71" s="36">
        <v>1859000</v>
      </c>
      <c r="F71" s="26"/>
      <c r="G71" s="27"/>
      <c r="H71" s="27"/>
      <c r="I71" s="26"/>
      <c r="J71" s="27" t="s">
        <v>4</v>
      </c>
      <c r="K71" s="27"/>
      <c r="L71" s="25"/>
      <c r="M71" s="55"/>
      <c r="N71" s="55"/>
      <c r="O71" s="55"/>
      <c r="P71" s="55">
        <v>1750000</v>
      </c>
      <c r="Q71" s="55"/>
      <c r="R71" s="55"/>
      <c r="S71" s="55"/>
      <c r="T71" s="55"/>
      <c r="U71" s="56"/>
      <c r="V71" s="56"/>
      <c r="W71" s="55">
        <v>109000</v>
      </c>
      <c r="X71" s="55"/>
      <c r="Y71" s="62">
        <f t="shared" si="1"/>
        <v>0</v>
      </c>
    </row>
    <row r="72" spans="1:25" s="23" customFormat="1" ht="71.25" customHeight="1" x14ac:dyDescent="0.3">
      <c r="A72" s="28"/>
      <c r="B72" s="64" t="s">
        <v>95</v>
      </c>
      <c r="C72" s="26"/>
      <c r="D72" s="26">
        <v>5121000</v>
      </c>
      <c r="E72" s="36">
        <v>5121000</v>
      </c>
      <c r="F72" s="30"/>
      <c r="G72" s="31"/>
      <c r="H72" s="27"/>
      <c r="I72" s="26"/>
      <c r="J72" s="27" t="s">
        <v>4</v>
      </c>
      <c r="K72" s="31"/>
      <c r="L72" s="25"/>
      <c r="M72" s="57"/>
      <c r="N72" s="57"/>
      <c r="O72" s="57"/>
      <c r="P72" s="57"/>
      <c r="Q72" s="55">
        <v>4080000</v>
      </c>
      <c r="R72" s="57"/>
      <c r="S72" s="57"/>
      <c r="T72" s="57"/>
      <c r="U72" s="57"/>
      <c r="V72" s="57"/>
      <c r="W72" s="55">
        <v>1041000</v>
      </c>
      <c r="X72" s="57"/>
      <c r="Y72" s="62">
        <f t="shared" ref="Y72:Y97" si="18">E72-I72-M72-N72-O72-P72-Q72-R72-S72-T72-U72-V72-W72</f>
        <v>0</v>
      </c>
    </row>
    <row r="73" spans="1:25" s="23" customFormat="1" ht="71.25" customHeight="1" x14ac:dyDescent="0.3">
      <c r="A73" s="24"/>
      <c r="B73" s="25" t="s">
        <v>96</v>
      </c>
      <c r="C73" s="26"/>
      <c r="D73" s="26">
        <v>7077000</v>
      </c>
      <c r="E73" s="36">
        <v>7077000</v>
      </c>
      <c r="F73" s="26"/>
      <c r="G73" s="27"/>
      <c r="H73" s="27">
        <v>1</v>
      </c>
      <c r="I73" s="26">
        <f t="shared" si="17"/>
        <v>7077000</v>
      </c>
      <c r="J73" s="27">
        <v>2</v>
      </c>
      <c r="K73" s="27">
        <v>5</v>
      </c>
      <c r="L73" s="25" t="s">
        <v>145</v>
      </c>
      <c r="M73" s="55"/>
      <c r="N73" s="55"/>
      <c r="O73" s="55"/>
      <c r="P73" s="55"/>
      <c r="Q73" s="55"/>
      <c r="R73" s="55"/>
      <c r="S73" s="55"/>
      <c r="T73" s="55"/>
      <c r="U73" s="56"/>
      <c r="V73" s="56"/>
      <c r="W73" s="55"/>
      <c r="X73" s="55"/>
      <c r="Y73" s="62">
        <f t="shared" si="18"/>
        <v>0</v>
      </c>
    </row>
    <row r="74" spans="1:25" s="23" customFormat="1" ht="75" x14ac:dyDescent="0.3">
      <c r="A74" s="24"/>
      <c r="B74" s="25" t="s">
        <v>97</v>
      </c>
      <c r="C74" s="26"/>
      <c r="D74" s="26">
        <v>6758000</v>
      </c>
      <c r="E74" s="36">
        <v>6758000</v>
      </c>
      <c r="F74" s="26"/>
      <c r="G74" s="27"/>
      <c r="H74" s="27"/>
      <c r="I74" s="26"/>
      <c r="J74" s="27" t="s">
        <v>4</v>
      </c>
      <c r="K74" s="27"/>
      <c r="L74" s="25" t="s">
        <v>144</v>
      </c>
      <c r="M74" s="55"/>
      <c r="N74" s="55"/>
      <c r="O74" s="55"/>
      <c r="P74" s="55"/>
      <c r="Q74" s="55"/>
      <c r="R74" s="55">
        <v>4980000</v>
      </c>
      <c r="S74" s="55"/>
      <c r="T74" s="55"/>
      <c r="U74" s="56"/>
      <c r="V74" s="56"/>
      <c r="W74" s="55">
        <v>1778000</v>
      </c>
      <c r="X74" s="55"/>
      <c r="Y74" s="62">
        <f t="shared" si="18"/>
        <v>0</v>
      </c>
    </row>
    <row r="75" spans="1:25" s="23" customFormat="1" ht="63.75" customHeight="1" x14ac:dyDescent="0.3">
      <c r="A75" s="28"/>
      <c r="B75" s="25" t="s">
        <v>98</v>
      </c>
      <c r="C75" s="26"/>
      <c r="D75" s="26">
        <v>8608000</v>
      </c>
      <c r="E75" s="36">
        <v>8608000</v>
      </c>
      <c r="F75" s="30"/>
      <c r="G75" s="31"/>
      <c r="H75" s="27"/>
      <c r="I75" s="26"/>
      <c r="J75" s="27" t="s">
        <v>4</v>
      </c>
      <c r="K75" s="31"/>
      <c r="L75" s="25" t="s">
        <v>144</v>
      </c>
      <c r="M75" s="57"/>
      <c r="N75" s="55">
        <v>2356000</v>
      </c>
      <c r="O75" s="57"/>
      <c r="P75" s="57"/>
      <c r="Q75" s="55">
        <v>3534000</v>
      </c>
      <c r="R75" s="57"/>
      <c r="S75" s="57"/>
      <c r="T75" s="57"/>
      <c r="U75" s="57"/>
      <c r="V75" s="57"/>
      <c r="W75" s="55">
        <f>E75-N75-Q75</f>
        <v>2718000</v>
      </c>
      <c r="X75" s="57"/>
      <c r="Y75" s="62">
        <f t="shared" si="18"/>
        <v>0</v>
      </c>
    </row>
    <row r="76" spans="1:25" s="23" customFormat="1" ht="75" x14ac:dyDescent="0.3">
      <c r="A76" s="24"/>
      <c r="B76" s="25" t="s">
        <v>99</v>
      </c>
      <c r="C76" s="26"/>
      <c r="D76" s="26">
        <v>3466000</v>
      </c>
      <c r="E76" s="36">
        <v>3466000</v>
      </c>
      <c r="F76" s="26"/>
      <c r="G76" s="27"/>
      <c r="H76" s="27"/>
      <c r="I76" s="26"/>
      <c r="J76" s="27" t="s">
        <v>4</v>
      </c>
      <c r="K76" s="27"/>
      <c r="L76" s="25" t="s">
        <v>144</v>
      </c>
      <c r="M76" s="55"/>
      <c r="N76" s="55"/>
      <c r="O76" s="55">
        <v>2550000</v>
      </c>
      <c r="P76" s="55"/>
      <c r="Q76" s="55"/>
      <c r="R76" s="55"/>
      <c r="S76" s="55"/>
      <c r="T76" s="55"/>
      <c r="U76" s="56"/>
      <c r="V76" s="56"/>
      <c r="W76" s="55">
        <f>E76-O76</f>
        <v>916000</v>
      </c>
      <c r="X76" s="55"/>
      <c r="Y76" s="62">
        <f t="shared" si="18"/>
        <v>0</v>
      </c>
    </row>
    <row r="77" spans="1:25" s="23" customFormat="1" ht="68.25" customHeight="1" x14ac:dyDescent="0.3">
      <c r="A77" s="24"/>
      <c r="B77" s="25" t="s">
        <v>100</v>
      </c>
      <c r="C77" s="26"/>
      <c r="D77" s="26">
        <v>7419000</v>
      </c>
      <c r="E77" s="36">
        <v>7419000</v>
      </c>
      <c r="F77" s="26"/>
      <c r="G77" s="27"/>
      <c r="H77" s="27"/>
      <c r="I77" s="26"/>
      <c r="J77" s="27" t="s">
        <v>4</v>
      </c>
      <c r="K77" s="27"/>
      <c r="L77" s="25" t="s">
        <v>144</v>
      </c>
      <c r="M77" s="55"/>
      <c r="N77" s="55"/>
      <c r="O77" s="55">
        <v>7419000</v>
      </c>
      <c r="P77" s="55"/>
      <c r="Q77" s="55"/>
      <c r="R77" s="55"/>
      <c r="S77" s="55"/>
      <c r="T77" s="55"/>
      <c r="U77" s="56"/>
      <c r="V77" s="56"/>
      <c r="W77" s="55">
        <f>E77-O77</f>
        <v>0</v>
      </c>
      <c r="X77" s="55"/>
      <c r="Y77" s="62">
        <f t="shared" si="18"/>
        <v>0</v>
      </c>
    </row>
    <row r="78" spans="1:25" s="23" customFormat="1" ht="56.25" x14ac:dyDescent="0.3">
      <c r="A78" s="24"/>
      <c r="B78" s="25" t="s">
        <v>101</v>
      </c>
      <c r="C78" s="26"/>
      <c r="D78" s="26">
        <v>2110000</v>
      </c>
      <c r="E78" s="36">
        <v>2110000</v>
      </c>
      <c r="F78" s="26"/>
      <c r="G78" s="27"/>
      <c r="H78" s="27">
        <v>1</v>
      </c>
      <c r="I78" s="26">
        <f t="shared" ref="I78:I80" si="19">E78</f>
        <v>2110000</v>
      </c>
      <c r="J78" s="27">
        <v>2</v>
      </c>
      <c r="K78" s="27">
        <v>5</v>
      </c>
      <c r="L78" s="25" t="s">
        <v>148</v>
      </c>
      <c r="M78" s="55"/>
      <c r="N78" s="55"/>
      <c r="O78" s="55"/>
      <c r="P78" s="55"/>
      <c r="Q78" s="55"/>
      <c r="R78" s="55"/>
      <c r="S78" s="55"/>
      <c r="T78" s="55"/>
      <c r="U78" s="56"/>
      <c r="V78" s="56"/>
      <c r="W78" s="55"/>
      <c r="X78" s="55"/>
      <c r="Y78" s="62">
        <f t="shared" si="18"/>
        <v>0</v>
      </c>
    </row>
    <row r="79" spans="1:25" s="23" customFormat="1" ht="77.25" customHeight="1" x14ac:dyDescent="0.3">
      <c r="A79" s="28"/>
      <c r="B79" s="25" t="s">
        <v>102</v>
      </c>
      <c r="C79" s="26"/>
      <c r="D79" s="26">
        <v>7290000</v>
      </c>
      <c r="E79" s="36">
        <v>7290000</v>
      </c>
      <c r="F79" s="30"/>
      <c r="G79" s="31"/>
      <c r="H79" s="27">
        <v>1</v>
      </c>
      <c r="I79" s="26">
        <f t="shared" si="19"/>
        <v>7290000</v>
      </c>
      <c r="J79" s="27">
        <v>2</v>
      </c>
      <c r="K79" s="27">
        <v>5</v>
      </c>
      <c r="L79" s="25" t="s">
        <v>148</v>
      </c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62">
        <f t="shared" si="18"/>
        <v>0</v>
      </c>
    </row>
    <row r="80" spans="1:25" s="23" customFormat="1" ht="65.25" customHeight="1" x14ac:dyDescent="0.3">
      <c r="A80" s="24"/>
      <c r="B80" s="25" t="s">
        <v>103</v>
      </c>
      <c r="C80" s="26"/>
      <c r="D80" s="26">
        <v>6400000</v>
      </c>
      <c r="E80" s="36">
        <v>6400000</v>
      </c>
      <c r="F80" s="26"/>
      <c r="G80" s="27"/>
      <c r="H80" s="27">
        <v>1</v>
      </c>
      <c r="I80" s="26">
        <f t="shared" si="19"/>
        <v>6400000</v>
      </c>
      <c r="J80" s="27">
        <v>2</v>
      </c>
      <c r="K80" s="27">
        <v>5</v>
      </c>
      <c r="L80" s="25" t="s">
        <v>148</v>
      </c>
      <c r="M80" s="55"/>
      <c r="N80" s="55"/>
      <c r="O80" s="55"/>
      <c r="P80" s="55"/>
      <c r="Q80" s="55"/>
      <c r="R80" s="55"/>
      <c r="S80" s="55"/>
      <c r="T80" s="55"/>
      <c r="U80" s="56"/>
      <c r="V80" s="56"/>
      <c r="W80" s="55"/>
      <c r="X80" s="55"/>
      <c r="Y80" s="62">
        <f t="shared" si="18"/>
        <v>0</v>
      </c>
    </row>
    <row r="81" spans="1:25" s="23" customFormat="1" ht="56.25" x14ac:dyDescent="0.3">
      <c r="A81" s="24"/>
      <c r="B81" s="25" t="s">
        <v>104</v>
      </c>
      <c r="C81" s="26"/>
      <c r="D81" s="26">
        <v>1899000</v>
      </c>
      <c r="E81" s="36">
        <v>1899000</v>
      </c>
      <c r="F81" s="26"/>
      <c r="G81" s="27"/>
      <c r="H81" s="27">
        <v>1</v>
      </c>
      <c r="I81" s="26">
        <f t="shared" ref="I81" si="20">E81</f>
        <v>1899000</v>
      </c>
      <c r="J81" s="27">
        <v>2</v>
      </c>
      <c r="K81" s="27">
        <v>5</v>
      </c>
      <c r="L81" s="25" t="s">
        <v>137</v>
      </c>
      <c r="M81" s="55"/>
      <c r="N81" s="55"/>
      <c r="O81" s="55"/>
      <c r="P81" s="55"/>
      <c r="Q81" s="55"/>
      <c r="R81" s="55"/>
      <c r="S81" s="55"/>
      <c r="T81" s="55"/>
      <c r="U81" s="56"/>
      <c r="V81" s="56"/>
      <c r="W81" s="55"/>
      <c r="X81" s="55"/>
      <c r="Y81" s="62">
        <f t="shared" si="18"/>
        <v>0</v>
      </c>
    </row>
    <row r="82" spans="1:25" s="23" customFormat="1" ht="105" customHeight="1" x14ac:dyDescent="0.3">
      <c r="A82" s="28"/>
      <c r="B82" s="25" t="s">
        <v>105</v>
      </c>
      <c r="C82" s="26"/>
      <c r="D82" s="26">
        <v>3563000</v>
      </c>
      <c r="E82" s="36">
        <v>3563000</v>
      </c>
      <c r="F82" s="30"/>
      <c r="G82" s="31"/>
      <c r="H82" s="27"/>
      <c r="I82" s="26"/>
      <c r="J82" s="27" t="s">
        <v>4</v>
      </c>
      <c r="K82" s="27"/>
      <c r="L82" s="25"/>
      <c r="M82" s="57"/>
      <c r="N82" s="57"/>
      <c r="O82" s="57"/>
      <c r="P82" s="55">
        <v>3554900</v>
      </c>
      <c r="Q82" s="57"/>
      <c r="R82" s="57"/>
      <c r="S82" s="57"/>
      <c r="T82" s="57"/>
      <c r="U82" s="57"/>
      <c r="V82" s="57"/>
      <c r="W82" s="55">
        <v>8100</v>
      </c>
      <c r="X82" s="57"/>
      <c r="Y82" s="62">
        <f t="shared" si="18"/>
        <v>0</v>
      </c>
    </row>
    <row r="83" spans="1:25" s="23" customFormat="1" ht="75" x14ac:dyDescent="0.3">
      <c r="A83" s="24"/>
      <c r="B83" s="25" t="s">
        <v>106</v>
      </c>
      <c r="C83" s="26"/>
      <c r="D83" s="26">
        <v>3513000</v>
      </c>
      <c r="E83" s="36">
        <v>3513000</v>
      </c>
      <c r="F83" s="26"/>
      <c r="G83" s="27"/>
      <c r="H83" s="27">
        <v>1</v>
      </c>
      <c r="I83" s="26">
        <f>E83</f>
        <v>3513000</v>
      </c>
      <c r="J83" s="27">
        <v>3</v>
      </c>
      <c r="K83" s="27">
        <v>5</v>
      </c>
      <c r="L83" s="25" t="s">
        <v>148</v>
      </c>
      <c r="M83" s="55"/>
      <c r="N83" s="55"/>
      <c r="O83" s="55"/>
      <c r="P83" s="55"/>
      <c r="Q83" s="55"/>
      <c r="R83" s="55"/>
      <c r="S83" s="55"/>
      <c r="T83" s="55"/>
      <c r="U83" s="56"/>
      <c r="V83" s="56"/>
      <c r="W83" s="55"/>
      <c r="X83" s="55"/>
      <c r="Y83" s="62">
        <f t="shared" si="18"/>
        <v>0</v>
      </c>
    </row>
    <row r="84" spans="1:25" s="23" customFormat="1" ht="37.5" x14ac:dyDescent="0.3">
      <c r="A84" s="40">
        <v>8</v>
      </c>
      <c r="B84" s="41" t="s">
        <v>127</v>
      </c>
      <c r="C84" s="42">
        <f>SUM(C85:C90)</f>
        <v>2636400</v>
      </c>
      <c r="D84" s="42">
        <f t="shared" ref="D84:F84" si="21">SUM(D85:D90)</f>
        <v>0</v>
      </c>
      <c r="E84" s="42">
        <f t="shared" si="21"/>
        <v>2636400</v>
      </c>
      <c r="F84" s="42">
        <f t="shared" si="21"/>
        <v>639140</v>
      </c>
      <c r="G84" s="43"/>
      <c r="H84" s="52">
        <f>SUM(H85:H90)</f>
        <v>0</v>
      </c>
      <c r="I84" s="52">
        <f t="shared" ref="I84:W84" si="22">SUM(I85:I90)</f>
        <v>0</v>
      </c>
      <c r="J84" s="52">
        <f t="shared" si="22"/>
        <v>0</v>
      </c>
      <c r="K84" s="52">
        <f t="shared" si="22"/>
        <v>0</v>
      </c>
      <c r="L84" s="52">
        <f t="shared" si="22"/>
        <v>0</v>
      </c>
      <c r="M84" s="52">
        <f t="shared" si="22"/>
        <v>0</v>
      </c>
      <c r="N84" s="52">
        <f t="shared" si="22"/>
        <v>0</v>
      </c>
      <c r="O84" s="52">
        <f t="shared" si="22"/>
        <v>152600</v>
      </c>
      <c r="P84" s="52">
        <f t="shared" si="22"/>
        <v>0</v>
      </c>
      <c r="Q84" s="52">
        <f t="shared" si="22"/>
        <v>0</v>
      </c>
      <c r="R84" s="52">
        <f t="shared" si="22"/>
        <v>2483800</v>
      </c>
      <c r="S84" s="52">
        <f t="shared" si="22"/>
        <v>0</v>
      </c>
      <c r="T84" s="52">
        <f t="shared" si="22"/>
        <v>0</v>
      </c>
      <c r="U84" s="52">
        <f t="shared" si="22"/>
        <v>0</v>
      </c>
      <c r="V84" s="52">
        <f t="shared" si="22"/>
        <v>0</v>
      </c>
      <c r="W84" s="52">
        <f t="shared" si="22"/>
        <v>0</v>
      </c>
      <c r="X84" s="58"/>
      <c r="Y84" s="62">
        <f t="shared" si="18"/>
        <v>0</v>
      </c>
    </row>
    <row r="85" spans="1:25" s="23" customFormat="1" ht="42.75" customHeight="1" x14ac:dyDescent="0.3">
      <c r="A85" s="28"/>
      <c r="B85" s="25" t="s">
        <v>107</v>
      </c>
      <c r="C85" s="26">
        <v>68400</v>
      </c>
      <c r="D85" s="26"/>
      <c r="E85" s="36">
        <v>68400</v>
      </c>
      <c r="F85" s="26">
        <v>62140</v>
      </c>
      <c r="G85" s="31"/>
      <c r="H85" s="31">
        <v>0</v>
      </c>
      <c r="I85" s="30"/>
      <c r="J85" s="31"/>
      <c r="K85" s="31"/>
      <c r="L85" s="25" t="s">
        <v>140</v>
      </c>
      <c r="M85" s="57"/>
      <c r="N85" s="57"/>
      <c r="O85" s="57">
        <f>E85</f>
        <v>68400</v>
      </c>
      <c r="P85" s="57"/>
      <c r="Q85" s="57"/>
      <c r="R85" s="57"/>
      <c r="S85" s="57"/>
      <c r="T85" s="57"/>
      <c r="U85" s="57"/>
      <c r="V85" s="57"/>
      <c r="W85" s="57"/>
      <c r="X85" s="57"/>
      <c r="Y85" s="62">
        <f t="shared" si="18"/>
        <v>0</v>
      </c>
    </row>
    <row r="86" spans="1:25" s="23" customFormat="1" ht="44.25" customHeight="1" x14ac:dyDescent="0.3">
      <c r="A86" s="24"/>
      <c r="B86" s="25" t="s">
        <v>108</v>
      </c>
      <c r="C86" s="26">
        <v>84200</v>
      </c>
      <c r="D86" s="26"/>
      <c r="E86" s="36">
        <v>84200</v>
      </c>
      <c r="F86" s="26">
        <v>84200</v>
      </c>
      <c r="G86" s="27"/>
      <c r="H86" s="27">
        <v>0</v>
      </c>
      <c r="I86" s="26"/>
      <c r="J86" s="27"/>
      <c r="K86" s="27"/>
      <c r="L86" s="25" t="s">
        <v>140</v>
      </c>
      <c r="M86" s="55"/>
      <c r="N86" s="55"/>
      <c r="O86" s="55">
        <f>E86</f>
        <v>84200</v>
      </c>
      <c r="P86" s="55"/>
      <c r="Q86" s="55"/>
      <c r="R86" s="55"/>
      <c r="S86" s="55"/>
      <c r="T86" s="55"/>
      <c r="U86" s="56"/>
      <c r="V86" s="56"/>
      <c r="W86" s="55"/>
      <c r="X86" s="55"/>
      <c r="Y86" s="62">
        <f t="shared" si="18"/>
        <v>0</v>
      </c>
    </row>
    <row r="87" spans="1:25" s="23" customFormat="1" ht="37.5" x14ac:dyDescent="0.3">
      <c r="A87" s="24"/>
      <c r="B87" s="25" t="s">
        <v>109</v>
      </c>
      <c r="C87" s="26">
        <v>1742100</v>
      </c>
      <c r="D87" s="26"/>
      <c r="E87" s="36">
        <v>1742100</v>
      </c>
      <c r="F87" s="26">
        <v>172100</v>
      </c>
      <c r="G87" s="27"/>
      <c r="H87" s="27">
        <v>0</v>
      </c>
      <c r="I87" s="26"/>
      <c r="J87" s="27"/>
      <c r="K87" s="27"/>
      <c r="L87" s="25" t="s">
        <v>140</v>
      </c>
      <c r="M87" s="55"/>
      <c r="N87" s="55"/>
      <c r="O87" s="55"/>
      <c r="P87" s="55"/>
      <c r="Q87" s="55"/>
      <c r="R87" s="55">
        <f>E87</f>
        <v>1742100</v>
      </c>
      <c r="S87" s="55"/>
      <c r="T87" s="55"/>
      <c r="U87" s="56"/>
      <c r="V87" s="56"/>
      <c r="W87" s="55"/>
      <c r="X87" s="55"/>
      <c r="Y87" s="62">
        <f t="shared" si="18"/>
        <v>0</v>
      </c>
    </row>
    <row r="88" spans="1:25" s="23" customFormat="1" ht="42.75" customHeight="1" x14ac:dyDescent="0.3">
      <c r="A88" s="28"/>
      <c r="B88" s="25" t="s">
        <v>110</v>
      </c>
      <c r="C88" s="26">
        <v>118000</v>
      </c>
      <c r="D88" s="26"/>
      <c r="E88" s="36">
        <v>118000</v>
      </c>
      <c r="F88" s="26">
        <v>118000</v>
      </c>
      <c r="G88" s="31"/>
      <c r="H88" s="31">
        <v>0</v>
      </c>
      <c r="I88" s="30"/>
      <c r="J88" s="31"/>
      <c r="K88" s="31"/>
      <c r="L88" s="25" t="s">
        <v>140</v>
      </c>
      <c r="M88" s="57"/>
      <c r="N88" s="57"/>
      <c r="O88" s="57"/>
      <c r="P88" s="57"/>
      <c r="Q88" s="57"/>
      <c r="R88" s="57">
        <f>E88</f>
        <v>118000</v>
      </c>
      <c r="S88" s="57"/>
      <c r="T88" s="57"/>
      <c r="U88" s="57"/>
      <c r="V88" s="57"/>
      <c r="W88" s="57"/>
      <c r="X88" s="57"/>
      <c r="Y88" s="62">
        <f t="shared" si="18"/>
        <v>0</v>
      </c>
    </row>
    <row r="89" spans="1:25" s="23" customFormat="1" ht="37.5" x14ac:dyDescent="0.3">
      <c r="A89" s="24"/>
      <c r="B89" s="25" t="s">
        <v>111</v>
      </c>
      <c r="C89" s="26">
        <v>281500</v>
      </c>
      <c r="D89" s="26"/>
      <c r="E89" s="36">
        <v>281500</v>
      </c>
      <c r="F89" s="26"/>
      <c r="G89" s="27"/>
      <c r="H89" s="27">
        <v>0</v>
      </c>
      <c r="I89" s="26"/>
      <c r="J89" s="27"/>
      <c r="K89" s="27"/>
      <c r="L89" s="25" t="s">
        <v>140</v>
      </c>
      <c r="M89" s="55"/>
      <c r="N89" s="55"/>
      <c r="O89" s="55"/>
      <c r="P89" s="55"/>
      <c r="Q89" s="55"/>
      <c r="R89" s="55">
        <f>E89</f>
        <v>281500</v>
      </c>
      <c r="S89" s="55"/>
      <c r="T89" s="55"/>
      <c r="U89" s="56"/>
      <c r="V89" s="56"/>
      <c r="W89" s="55"/>
      <c r="X89" s="55"/>
      <c r="Y89" s="62">
        <f t="shared" si="18"/>
        <v>0</v>
      </c>
    </row>
    <row r="90" spans="1:25" s="23" customFormat="1" ht="40.5" customHeight="1" x14ac:dyDescent="0.3">
      <c r="A90" s="24"/>
      <c r="B90" s="25" t="s">
        <v>112</v>
      </c>
      <c r="C90" s="26">
        <v>342200</v>
      </c>
      <c r="D90" s="26"/>
      <c r="E90" s="36">
        <v>342200</v>
      </c>
      <c r="F90" s="26">
        <v>202700</v>
      </c>
      <c r="G90" s="27"/>
      <c r="H90" s="27">
        <v>0</v>
      </c>
      <c r="I90" s="26"/>
      <c r="J90" s="27"/>
      <c r="K90" s="27"/>
      <c r="L90" s="25" t="s">
        <v>140</v>
      </c>
      <c r="M90" s="55"/>
      <c r="N90" s="55"/>
      <c r="O90" s="55"/>
      <c r="P90" s="55"/>
      <c r="Q90" s="55"/>
      <c r="R90" s="55">
        <f>E90</f>
        <v>342200</v>
      </c>
      <c r="S90" s="55"/>
      <c r="T90" s="55"/>
      <c r="U90" s="56"/>
      <c r="V90" s="56"/>
      <c r="W90" s="55"/>
      <c r="X90" s="55"/>
      <c r="Y90" s="62">
        <f t="shared" si="18"/>
        <v>0</v>
      </c>
    </row>
    <row r="91" spans="1:25" s="23" customFormat="1" ht="56.25" x14ac:dyDescent="0.3">
      <c r="A91" s="46">
        <v>9</v>
      </c>
      <c r="B91" s="41" t="s">
        <v>115</v>
      </c>
      <c r="C91" s="42">
        <f>SUM(C92:C97)</f>
        <v>16935800</v>
      </c>
      <c r="D91" s="42"/>
      <c r="E91" s="39">
        <f>SUM(E92:E97)</f>
        <v>16935800</v>
      </c>
      <c r="F91" s="50">
        <f t="shared" ref="F91:W91" si="23">SUM(F92:F97)</f>
        <v>3478640</v>
      </c>
      <c r="G91" s="50">
        <f t="shared" si="23"/>
        <v>0</v>
      </c>
      <c r="H91" s="50">
        <f t="shared" si="23"/>
        <v>0</v>
      </c>
      <c r="I91" s="50">
        <f t="shared" si="23"/>
        <v>0</v>
      </c>
      <c r="J91" s="50">
        <f t="shared" si="23"/>
        <v>0</v>
      </c>
      <c r="K91" s="39">
        <f t="shared" si="23"/>
        <v>0</v>
      </c>
      <c r="L91" s="39">
        <f t="shared" si="23"/>
        <v>0</v>
      </c>
      <c r="M91" s="50">
        <f t="shared" si="23"/>
        <v>2880000</v>
      </c>
      <c r="N91" s="50">
        <f t="shared" si="23"/>
        <v>0</v>
      </c>
      <c r="O91" s="50">
        <f t="shared" si="23"/>
        <v>984000</v>
      </c>
      <c r="P91" s="50">
        <f t="shared" si="23"/>
        <v>0</v>
      </c>
      <c r="Q91" s="50">
        <f t="shared" si="23"/>
        <v>0</v>
      </c>
      <c r="R91" s="50">
        <f t="shared" si="23"/>
        <v>12935800</v>
      </c>
      <c r="S91" s="50">
        <f t="shared" si="23"/>
        <v>0</v>
      </c>
      <c r="T91" s="50">
        <f t="shared" si="23"/>
        <v>0</v>
      </c>
      <c r="U91" s="50">
        <f t="shared" si="23"/>
        <v>0</v>
      </c>
      <c r="V91" s="50">
        <f t="shared" si="23"/>
        <v>0</v>
      </c>
      <c r="W91" s="50">
        <f t="shared" si="23"/>
        <v>136000</v>
      </c>
      <c r="X91" s="58"/>
      <c r="Y91" s="62">
        <f t="shared" si="18"/>
        <v>0</v>
      </c>
    </row>
    <row r="92" spans="1:25" s="23" customFormat="1" ht="45" customHeight="1" x14ac:dyDescent="0.3">
      <c r="A92" s="24"/>
      <c r="B92" s="25" t="s">
        <v>116</v>
      </c>
      <c r="C92" s="26">
        <v>2936600</v>
      </c>
      <c r="D92" s="26"/>
      <c r="E92" s="36">
        <v>2936600</v>
      </c>
      <c r="F92" s="30"/>
      <c r="G92" s="31"/>
      <c r="H92" s="31">
        <v>0</v>
      </c>
      <c r="I92" s="30"/>
      <c r="J92" s="31"/>
      <c r="K92" s="31"/>
      <c r="L92" s="25" t="s">
        <v>140</v>
      </c>
      <c r="M92" s="57"/>
      <c r="N92" s="57"/>
      <c r="O92" s="57"/>
      <c r="P92" s="57"/>
      <c r="Q92" s="57"/>
      <c r="R92" s="57">
        <f>E92</f>
        <v>2936600</v>
      </c>
      <c r="S92" s="57"/>
      <c r="T92" s="57"/>
      <c r="U92" s="57"/>
      <c r="V92" s="57"/>
      <c r="W92" s="57"/>
      <c r="X92" s="57"/>
      <c r="Y92" s="62">
        <f t="shared" si="18"/>
        <v>0</v>
      </c>
    </row>
    <row r="93" spans="1:25" s="23" customFormat="1" ht="24" customHeight="1" x14ac:dyDescent="0.3">
      <c r="A93" s="24"/>
      <c r="B93" s="25" t="s">
        <v>117</v>
      </c>
      <c r="C93" s="26">
        <v>3000000</v>
      </c>
      <c r="D93" s="26"/>
      <c r="E93" s="36">
        <v>3000000</v>
      </c>
      <c r="F93" s="26"/>
      <c r="G93" s="27"/>
      <c r="H93" s="27">
        <v>0</v>
      </c>
      <c r="I93" s="26"/>
      <c r="J93" s="27"/>
      <c r="K93" s="27"/>
      <c r="L93" s="25" t="s">
        <v>140</v>
      </c>
      <c r="M93" s="55"/>
      <c r="N93" s="55"/>
      <c r="O93" s="55"/>
      <c r="P93" s="55"/>
      <c r="Q93" s="55"/>
      <c r="R93" s="55">
        <f>E93</f>
        <v>3000000</v>
      </c>
      <c r="S93" s="55"/>
      <c r="T93" s="55"/>
      <c r="U93" s="56"/>
      <c r="V93" s="56"/>
      <c r="W93" s="55"/>
      <c r="X93" s="55"/>
      <c r="Y93" s="62">
        <f t="shared" si="18"/>
        <v>0</v>
      </c>
    </row>
    <row r="94" spans="1:25" s="23" customFormat="1" ht="37.5" x14ac:dyDescent="0.3">
      <c r="A94" s="24"/>
      <c r="B94" s="25" t="s">
        <v>118</v>
      </c>
      <c r="C94" s="26">
        <v>2999200</v>
      </c>
      <c r="D94" s="26"/>
      <c r="E94" s="36">
        <v>2999200</v>
      </c>
      <c r="F94" s="26"/>
      <c r="G94" s="27"/>
      <c r="H94" s="27">
        <v>0</v>
      </c>
      <c r="I94" s="26"/>
      <c r="J94" s="27"/>
      <c r="K94" s="27"/>
      <c r="L94" s="25" t="s">
        <v>140</v>
      </c>
      <c r="M94" s="55"/>
      <c r="N94" s="55"/>
      <c r="O94" s="55"/>
      <c r="P94" s="55"/>
      <c r="Q94" s="55"/>
      <c r="R94" s="55">
        <f>E94</f>
        <v>2999200</v>
      </c>
      <c r="S94" s="55"/>
      <c r="T94" s="55"/>
      <c r="U94" s="56"/>
      <c r="V94" s="56"/>
      <c r="W94" s="55"/>
      <c r="X94" s="55"/>
      <c r="Y94" s="62">
        <f t="shared" si="18"/>
        <v>0</v>
      </c>
    </row>
    <row r="95" spans="1:25" s="23" customFormat="1" ht="42" customHeight="1" x14ac:dyDescent="0.3">
      <c r="A95" s="24"/>
      <c r="B95" s="25" t="s">
        <v>119</v>
      </c>
      <c r="C95" s="26">
        <v>1000000</v>
      </c>
      <c r="D95" s="26"/>
      <c r="E95" s="36">
        <v>1000000</v>
      </c>
      <c r="F95" s="26">
        <v>590640</v>
      </c>
      <c r="G95" s="31"/>
      <c r="H95" s="31">
        <v>0</v>
      </c>
      <c r="I95" s="30"/>
      <c r="J95" s="31"/>
      <c r="K95" s="31"/>
      <c r="L95" s="25" t="s">
        <v>140</v>
      </c>
      <c r="M95" s="57"/>
      <c r="N95" s="57"/>
      <c r="O95" s="55">
        <v>984000</v>
      </c>
      <c r="P95" s="57"/>
      <c r="Q95" s="57"/>
      <c r="R95" s="57"/>
      <c r="S95" s="57"/>
      <c r="T95" s="57"/>
      <c r="U95" s="57"/>
      <c r="V95" s="57"/>
      <c r="W95" s="57">
        <f>E95-M95-N95-O95-P95-Q95-R95-S95-T95-U95+V95</f>
        <v>16000</v>
      </c>
      <c r="X95" s="57"/>
      <c r="Y95" s="62">
        <f t="shared" si="18"/>
        <v>0</v>
      </c>
    </row>
    <row r="96" spans="1:25" s="23" customFormat="1" ht="37.5" x14ac:dyDescent="0.3">
      <c r="A96" s="24"/>
      <c r="B96" s="25" t="s">
        <v>120</v>
      </c>
      <c r="C96" s="26">
        <v>3000000</v>
      </c>
      <c r="D96" s="26"/>
      <c r="E96" s="36">
        <v>3000000</v>
      </c>
      <c r="F96" s="26">
        <v>2888000</v>
      </c>
      <c r="G96" s="27"/>
      <c r="H96" s="27">
        <v>0</v>
      </c>
      <c r="I96" s="26"/>
      <c r="J96" s="27"/>
      <c r="K96" s="27"/>
      <c r="L96" s="25" t="s">
        <v>140</v>
      </c>
      <c r="M96" s="55">
        <v>2880000</v>
      </c>
      <c r="N96" s="55"/>
      <c r="O96" s="55"/>
      <c r="P96" s="55"/>
      <c r="Q96" s="55"/>
      <c r="R96" s="55"/>
      <c r="S96" s="55"/>
      <c r="T96" s="55"/>
      <c r="U96" s="56"/>
      <c r="V96" s="56"/>
      <c r="W96" s="55">
        <f>E96-M96</f>
        <v>120000</v>
      </c>
      <c r="X96" s="55"/>
      <c r="Y96" s="62">
        <f t="shared" si="18"/>
        <v>0</v>
      </c>
    </row>
    <row r="97" spans="1:25" s="23" customFormat="1" ht="43.5" customHeight="1" x14ac:dyDescent="0.3">
      <c r="A97" s="24"/>
      <c r="B97" s="25" t="s">
        <v>121</v>
      </c>
      <c r="C97" s="26">
        <v>4000000</v>
      </c>
      <c r="D97" s="26"/>
      <c r="E97" s="36">
        <v>4000000</v>
      </c>
      <c r="F97" s="26"/>
      <c r="G97" s="27"/>
      <c r="H97" s="27">
        <v>0</v>
      </c>
      <c r="I97" s="26"/>
      <c r="J97" s="27"/>
      <c r="K97" s="27"/>
      <c r="L97" s="25" t="s">
        <v>140</v>
      </c>
      <c r="M97" s="55"/>
      <c r="N97" s="55"/>
      <c r="O97" s="55"/>
      <c r="P97" s="55"/>
      <c r="Q97" s="55"/>
      <c r="R97" s="55">
        <f>E97</f>
        <v>4000000</v>
      </c>
      <c r="S97" s="55"/>
      <c r="T97" s="55"/>
      <c r="U97" s="56"/>
      <c r="V97" s="56"/>
      <c r="W97" s="55"/>
      <c r="X97" s="55"/>
      <c r="Y97" s="62">
        <f t="shared" si="18"/>
        <v>0</v>
      </c>
    </row>
    <row r="98" spans="1:25" s="23" customFormat="1" ht="4.5" customHeight="1" x14ac:dyDescent="0.3">
      <c r="A98" s="32"/>
      <c r="B98" s="33"/>
      <c r="C98" s="34"/>
      <c r="D98" s="34"/>
      <c r="E98" s="22">
        <f t="shared" ref="E98" si="24">C98+D98</f>
        <v>0</v>
      </c>
      <c r="F98" s="34"/>
      <c r="G98" s="35"/>
      <c r="H98" s="35"/>
      <c r="I98" s="34"/>
      <c r="J98" s="35"/>
      <c r="K98" s="35"/>
      <c r="L98" s="33"/>
      <c r="M98" s="59"/>
      <c r="N98" s="59"/>
      <c r="O98" s="59"/>
      <c r="P98" s="59"/>
      <c r="Q98" s="59"/>
      <c r="R98" s="59"/>
      <c r="S98" s="59"/>
      <c r="T98" s="59"/>
      <c r="U98" s="60"/>
      <c r="V98" s="60"/>
      <c r="W98" s="59"/>
      <c r="X98" s="59"/>
    </row>
    <row r="99" spans="1:25" ht="22.5" customHeight="1" x14ac:dyDescent="0.3">
      <c r="A99" s="137" t="s">
        <v>17</v>
      </c>
      <c r="B99" s="138"/>
      <c r="C99" s="7">
        <f>C7+C9+C15+C17+C22+C26+C28+C33+C84+C91</f>
        <v>51983600</v>
      </c>
      <c r="D99" s="7">
        <f t="shared" ref="D99:W99" si="25">D7+D9+D15+D17+D22+D26+D28+D33+D84+D91</f>
        <v>374333600</v>
      </c>
      <c r="E99" s="7">
        <f t="shared" si="25"/>
        <v>426317200</v>
      </c>
      <c r="F99" s="7">
        <f t="shared" si="25"/>
        <v>10198532.27</v>
      </c>
      <c r="G99" s="7">
        <f t="shared" si="25"/>
        <v>0</v>
      </c>
      <c r="H99" s="51">
        <f t="shared" si="25"/>
        <v>36</v>
      </c>
      <c r="I99" s="7">
        <f t="shared" si="25"/>
        <v>245242000</v>
      </c>
      <c r="J99" s="7">
        <f t="shared" si="25"/>
        <v>4</v>
      </c>
      <c r="K99" s="7">
        <f t="shared" si="25"/>
        <v>0</v>
      </c>
      <c r="L99" s="7">
        <f t="shared" si="25"/>
        <v>0</v>
      </c>
      <c r="M99" s="7">
        <f t="shared" si="25"/>
        <v>4880000</v>
      </c>
      <c r="N99" s="7">
        <f t="shared" si="25"/>
        <v>7399000</v>
      </c>
      <c r="O99" s="7">
        <f t="shared" si="25"/>
        <v>27138600</v>
      </c>
      <c r="P99" s="7">
        <f t="shared" si="25"/>
        <v>16328400</v>
      </c>
      <c r="Q99" s="7">
        <f t="shared" si="25"/>
        <v>54629900</v>
      </c>
      <c r="R99" s="7">
        <f t="shared" si="25"/>
        <v>25567600</v>
      </c>
      <c r="S99" s="7">
        <f t="shared" si="25"/>
        <v>10127000</v>
      </c>
      <c r="T99" s="7">
        <f t="shared" si="25"/>
        <v>1000000</v>
      </c>
      <c r="U99" s="7">
        <f t="shared" si="25"/>
        <v>1000000</v>
      </c>
      <c r="V99" s="7">
        <f t="shared" si="25"/>
        <v>8839000</v>
      </c>
      <c r="W99" s="7">
        <f t="shared" si="25"/>
        <v>24165700</v>
      </c>
      <c r="X99" s="51"/>
    </row>
    <row r="100" spans="1:25" ht="22.5" customHeight="1" x14ac:dyDescent="0.3">
      <c r="A100" s="17"/>
      <c r="B100" s="17"/>
      <c r="C100" s="18"/>
      <c r="D100" s="18"/>
      <c r="E100" s="18"/>
      <c r="F100" s="65"/>
      <c r="G100" s="17"/>
      <c r="H100" s="17"/>
      <c r="I100" s="20"/>
      <c r="J100" s="17"/>
      <c r="K100" s="19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5" ht="22.5" customHeight="1" x14ac:dyDescent="0.3">
      <c r="A101" s="147" t="s">
        <v>162</v>
      </c>
      <c r="B101" s="147"/>
      <c r="C101" s="147"/>
      <c r="D101" s="147"/>
      <c r="E101" s="147"/>
      <c r="F101" s="147"/>
      <c r="G101" s="147"/>
      <c r="H101" s="147"/>
      <c r="I101" s="147"/>
      <c r="J101" s="147"/>
      <c r="K101" s="19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5" ht="22.5" customHeight="1" x14ac:dyDescent="0.3">
      <c r="A102" s="19" t="s">
        <v>163</v>
      </c>
      <c r="B102" s="19"/>
      <c r="C102" s="19"/>
      <c r="D102" s="19"/>
      <c r="E102" s="19"/>
      <c r="F102" s="19"/>
      <c r="G102" s="17"/>
      <c r="H102" s="17"/>
      <c r="I102" s="20"/>
      <c r="J102" s="17"/>
      <c r="K102" s="19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5" ht="22.5" customHeight="1" x14ac:dyDescent="0.3">
      <c r="A103" s="147"/>
      <c r="B103" s="147"/>
      <c r="C103" s="147"/>
      <c r="D103" s="147"/>
      <c r="E103" s="147"/>
      <c r="F103" s="147"/>
      <c r="G103" s="17"/>
      <c r="H103" s="17"/>
      <c r="I103" s="20"/>
      <c r="J103" s="17"/>
      <c r="K103" s="19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5" ht="22.5" customHeight="1" x14ac:dyDescent="0.35">
      <c r="A104" s="12"/>
      <c r="B104" s="5" t="s">
        <v>15</v>
      </c>
      <c r="C104" s="12"/>
      <c r="D104" s="12"/>
      <c r="E104" s="12"/>
      <c r="F104" s="12"/>
      <c r="G104" s="13"/>
      <c r="H104" s="13"/>
      <c r="I104" s="61"/>
      <c r="J104" s="13"/>
      <c r="Q104" s="3"/>
      <c r="R104" s="3"/>
      <c r="S104" s="3"/>
      <c r="T104" s="3"/>
    </row>
    <row r="105" spans="1:25" ht="21.75" customHeight="1" x14ac:dyDescent="0.35">
      <c r="A105" s="14">
        <v>1</v>
      </c>
      <c r="B105" s="5" t="s">
        <v>23</v>
      </c>
      <c r="C105" s="12"/>
      <c r="D105" s="12"/>
      <c r="E105" s="12"/>
      <c r="F105" s="12"/>
      <c r="G105" s="13"/>
      <c r="H105" s="13"/>
      <c r="I105" s="61"/>
      <c r="J105" s="13"/>
      <c r="Q105" s="3"/>
      <c r="R105" s="3"/>
      <c r="S105" s="3"/>
      <c r="T105" s="3"/>
    </row>
    <row r="106" spans="1:25" ht="21" x14ac:dyDescent="0.35">
      <c r="A106" s="15">
        <v>2</v>
      </c>
      <c r="B106" s="16" t="s">
        <v>16</v>
      </c>
      <c r="C106" s="16"/>
      <c r="D106" s="16"/>
      <c r="E106" s="12"/>
      <c r="F106" s="12"/>
      <c r="G106" s="13"/>
      <c r="H106" s="13"/>
      <c r="I106" s="12"/>
      <c r="J106" s="13"/>
    </row>
    <row r="107" spans="1:25" ht="21" x14ac:dyDescent="0.35">
      <c r="A107" s="13"/>
      <c r="B107" s="12" t="s">
        <v>26</v>
      </c>
      <c r="C107" s="12"/>
      <c r="D107" s="12"/>
      <c r="E107" s="12"/>
      <c r="F107" s="12"/>
      <c r="G107" s="13"/>
      <c r="H107" s="13"/>
      <c r="I107" s="12"/>
      <c r="J107" s="13"/>
    </row>
    <row r="108" spans="1:25" ht="21" x14ac:dyDescent="0.35">
      <c r="A108" s="13"/>
      <c r="B108" s="12" t="s">
        <v>27</v>
      </c>
      <c r="C108" s="12"/>
      <c r="D108" s="12"/>
      <c r="E108" s="12"/>
      <c r="F108" s="12"/>
      <c r="G108" s="13"/>
      <c r="H108" s="13"/>
      <c r="I108" s="12"/>
      <c r="J108" s="13"/>
    </row>
    <row r="109" spans="1:25" ht="21" x14ac:dyDescent="0.35">
      <c r="A109" s="13"/>
      <c r="B109" s="12" t="s">
        <v>28</v>
      </c>
      <c r="C109" s="12"/>
      <c r="D109" s="12"/>
      <c r="E109" s="12"/>
      <c r="F109" s="12"/>
      <c r="G109" s="13"/>
      <c r="H109" s="13"/>
      <c r="I109" s="12"/>
      <c r="J109" s="13"/>
    </row>
    <row r="110" spans="1:25" ht="21" x14ac:dyDescent="0.35">
      <c r="A110" s="13"/>
      <c r="B110" s="12" t="s">
        <v>29</v>
      </c>
      <c r="C110" s="12"/>
      <c r="D110" s="12"/>
      <c r="E110" s="12"/>
      <c r="F110" s="12"/>
      <c r="G110" s="13"/>
      <c r="H110" s="13"/>
      <c r="I110" s="12"/>
      <c r="J110" s="13"/>
    </row>
    <row r="111" spans="1:25" ht="21" x14ac:dyDescent="0.35">
      <c r="A111" s="13"/>
      <c r="B111" s="12" t="s">
        <v>30</v>
      </c>
      <c r="C111" s="12"/>
      <c r="D111" s="12"/>
      <c r="E111" s="12"/>
      <c r="F111" s="12"/>
      <c r="G111" s="13"/>
      <c r="H111" s="13"/>
      <c r="I111" s="12"/>
      <c r="J111" s="13"/>
    </row>
    <row r="112" spans="1:25" ht="21" x14ac:dyDescent="0.35">
      <c r="A112" s="13"/>
      <c r="B112" s="12" t="s">
        <v>31</v>
      </c>
      <c r="C112" s="12"/>
      <c r="D112" s="12"/>
      <c r="E112" s="12"/>
      <c r="F112" s="12"/>
      <c r="G112" s="13"/>
      <c r="H112" s="13"/>
      <c r="I112" s="12"/>
      <c r="J112" s="13"/>
    </row>
    <row r="113" spans="1:10" ht="21" x14ac:dyDescent="0.35">
      <c r="A113" s="13"/>
      <c r="B113" s="12" t="s">
        <v>32</v>
      </c>
      <c r="C113" s="12"/>
      <c r="D113" s="12"/>
      <c r="E113" s="12"/>
      <c r="F113" s="12"/>
      <c r="G113" s="13"/>
      <c r="H113" s="13"/>
      <c r="I113" s="12"/>
      <c r="J113" s="13"/>
    </row>
    <row r="114" spans="1:10" ht="21" x14ac:dyDescent="0.35">
      <c r="A114" s="13"/>
      <c r="B114" s="12" t="s">
        <v>33</v>
      </c>
      <c r="C114" s="12"/>
      <c r="D114" s="12"/>
      <c r="E114" s="12"/>
      <c r="F114" s="12"/>
      <c r="G114" s="13"/>
      <c r="H114" s="13"/>
      <c r="I114" s="12"/>
      <c r="J114" s="13"/>
    </row>
    <row r="115" spans="1:10" ht="21" x14ac:dyDescent="0.35">
      <c r="A115" s="13"/>
      <c r="B115" s="12" t="s">
        <v>34</v>
      </c>
      <c r="C115" s="12"/>
      <c r="D115" s="12"/>
      <c r="E115" s="12"/>
      <c r="F115" s="12"/>
      <c r="G115" s="13"/>
      <c r="H115" s="13"/>
      <c r="I115" s="12"/>
      <c r="J115" s="13"/>
    </row>
    <row r="116" spans="1:10" ht="21" x14ac:dyDescent="0.35">
      <c r="A116" s="13"/>
      <c r="B116" s="12" t="s">
        <v>35</v>
      </c>
      <c r="C116" s="12"/>
      <c r="D116" s="12"/>
      <c r="E116" s="12"/>
      <c r="F116" s="12"/>
      <c r="G116" s="13"/>
      <c r="H116" s="13"/>
      <c r="I116" s="12"/>
      <c r="J116" s="13"/>
    </row>
    <row r="117" spans="1:10" ht="21" x14ac:dyDescent="0.35">
      <c r="A117" s="15">
        <v>3</v>
      </c>
      <c r="B117" s="16" t="s">
        <v>36</v>
      </c>
      <c r="C117" s="12"/>
      <c r="D117" s="12"/>
      <c r="E117" s="12"/>
      <c r="F117" s="12"/>
      <c r="G117" s="12"/>
      <c r="H117" s="13"/>
      <c r="I117" s="12"/>
      <c r="J117" s="12"/>
    </row>
    <row r="118" spans="1:10" ht="21" x14ac:dyDescent="0.35">
      <c r="A118" s="15">
        <v>4</v>
      </c>
      <c r="B118" s="16" t="s">
        <v>37</v>
      </c>
      <c r="C118" s="12"/>
      <c r="D118" s="12"/>
      <c r="E118" s="12"/>
      <c r="F118" s="12"/>
      <c r="G118" s="12"/>
      <c r="H118" s="13"/>
      <c r="I118" s="12"/>
      <c r="J118" s="12"/>
    </row>
    <row r="119" spans="1:10" ht="21" x14ac:dyDescent="0.35">
      <c r="A119" s="15">
        <v>5</v>
      </c>
      <c r="B119" s="16" t="s">
        <v>25</v>
      </c>
      <c r="C119" s="12"/>
      <c r="D119" s="12"/>
      <c r="E119" s="12"/>
      <c r="F119" s="12"/>
      <c r="G119" s="12"/>
      <c r="H119" s="13"/>
      <c r="I119" s="12"/>
      <c r="J119" s="12"/>
    </row>
  </sheetData>
  <autoFilter ref="J1:J119"/>
  <mergeCells count="17">
    <mergeCell ref="A1:X1"/>
    <mergeCell ref="A2:X2"/>
    <mergeCell ref="A3:X3"/>
    <mergeCell ref="X5:X6"/>
    <mergeCell ref="H5:L5"/>
    <mergeCell ref="M5:V5"/>
    <mergeCell ref="W5:W6"/>
    <mergeCell ref="A5:A6"/>
    <mergeCell ref="B5:B6"/>
    <mergeCell ref="C5:C6"/>
    <mergeCell ref="D5:D6"/>
    <mergeCell ref="E5:E6"/>
    <mergeCell ref="A101:J101"/>
    <mergeCell ref="A103:F103"/>
    <mergeCell ref="A99:B99"/>
    <mergeCell ref="F5:F6"/>
    <mergeCell ref="G5:G6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แบบรายงาน</vt:lpstr>
      <vt:lpstr>แบบปรับใหม่ 62.1 (2)</vt:lpstr>
      <vt:lpstr>แบบปรับใหม่ 62.1</vt:lpstr>
      <vt:lpstr>'แบบปรับใหม่ 62.1'!Print_Titles</vt:lpstr>
      <vt:lpstr>'แบบปรับใหม่ 62.1 (2)'!Print_Titles</vt:lpstr>
      <vt:lpstr>แบบรายงาน!Print_Titles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2021-10-06T09:20:50Z</cp:lastPrinted>
  <dcterms:created xsi:type="dcterms:W3CDTF">2018-05-02T06:23:16Z</dcterms:created>
  <dcterms:modified xsi:type="dcterms:W3CDTF">2021-10-06T09:21:22Z</dcterms:modified>
</cp:coreProperties>
</file>